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E339" i="9" s="1"/>
  <c r="B339" i="9" s="1"/>
  <c r="F339" i="9"/>
  <c r="F338" i="9"/>
  <c r="F337" i="9"/>
  <c r="F336" i="9"/>
  <c r="F335" i="9"/>
  <c r="H334" i="9"/>
  <c r="E334" i="9" s="1"/>
  <c r="B334" i="9" s="1"/>
  <c r="G334" i="9"/>
  <c r="F334" i="9"/>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H327" i="9"/>
  <c r="G327" i="9"/>
  <c r="F327" i="9"/>
  <c r="E327" i="9"/>
  <c r="B327" i="9" s="1"/>
  <c r="H326" i="9"/>
  <c r="G326" i="9"/>
  <c r="E326" i="9" s="1"/>
  <c r="B326" i="9" s="1"/>
  <c r="F326" i="9"/>
  <c r="H325" i="9"/>
  <c r="G325" i="9"/>
  <c r="E325" i="9" s="1"/>
  <c r="B325" i="9" s="1"/>
  <c r="F325" i="9"/>
  <c r="H324" i="9"/>
  <c r="E324" i="9" s="1"/>
  <c r="B324" i="9" s="1"/>
  <c r="G324" i="9"/>
  <c r="F324" i="9"/>
  <c r="H323" i="9"/>
  <c r="E323" i="9" s="1"/>
  <c r="B323" i="9" s="1"/>
  <c r="G323" i="9"/>
  <c r="F323" i="9"/>
  <c r="H322" i="9"/>
  <c r="G322" i="9"/>
  <c r="E322" i="9" s="1"/>
  <c r="B322" i="9" s="1"/>
  <c r="F322" i="9"/>
  <c r="H321" i="9"/>
  <c r="G321" i="9"/>
  <c r="E321" i="9" s="1"/>
  <c r="B321" i="9" s="1"/>
  <c r="F321" i="9"/>
  <c r="H320" i="9"/>
  <c r="E320" i="9" s="1"/>
  <c r="B320" i="9" s="1"/>
  <c r="G320" i="9"/>
  <c r="F320" i="9"/>
  <c r="H319" i="9"/>
  <c r="E319" i="9" s="1"/>
  <c r="B319" i="9" s="1"/>
  <c r="G319" i="9"/>
  <c r="F319" i="9"/>
  <c r="H318" i="9"/>
  <c r="G318" i="9"/>
  <c r="E318" i="9" s="1"/>
  <c r="B318" i="9" s="1"/>
  <c r="F318" i="9"/>
  <c r="H317" i="9"/>
  <c r="G317" i="9"/>
  <c r="E317" i="9" s="1"/>
  <c r="B317" i="9" s="1"/>
  <c r="F317" i="9"/>
  <c r="H316" i="9"/>
  <c r="E316" i="9" s="1"/>
  <c r="B316" i="9" s="1"/>
  <c r="G316" i="9"/>
  <c r="F316" i="9"/>
  <c r="F315" i="9"/>
  <c r="F314" i="9"/>
  <c r="F313" i="9"/>
  <c r="H312" i="9"/>
  <c r="G312" i="9"/>
  <c r="E312" i="9" s="1"/>
  <c r="B312" i="9" s="1"/>
  <c r="F312" i="9"/>
  <c r="H311" i="9"/>
  <c r="G311" i="9"/>
  <c r="F311" i="9"/>
  <c r="H310" i="9"/>
  <c r="G310" i="9"/>
  <c r="E310" i="9" s="1"/>
  <c r="B310" i="9" s="1"/>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E294" i="9" s="1"/>
  <c r="B294" i="9" s="1"/>
  <c r="F294" i="9"/>
  <c r="E293" i="9"/>
  <c r="M292" i="9"/>
  <c r="L292" i="9"/>
  <c r="F292" i="9" s="1"/>
  <c r="E292" i="9"/>
  <c r="M291" i="9"/>
  <c r="L291" i="9"/>
  <c r="F291" i="9"/>
  <c r="E291" i="9"/>
  <c r="B291" i="9" s="1"/>
  <c r="M290" i="9"/>
  <c r="L290" i="9"/>
  <c r="F290" i="9" s="1"/>
  <c r="E290" i="9"/>
  <c r="M289" i="9"/>
  <c r="L289" i="9"/>
  <c r="F289" i="9" s="1"/>
  <c r="B289" i="9" s="1"/>
  <c r="E289" i="9"/>
  <c r="M288" i="9"/>
  <c r="L288" i="9"/>
  <c r="F288" i="9" s="1"/>
  <c r="B288" i="9" s="1"/>
  <c r="E288" i="9"/>
  <c r="M287" i="9"/>
  <c r="L287" i="9"/>
  <c r="F287" i="9"/>
  <c r="E287" i="9"/>
  <c r="B287" i="9" s="1"/>
  <c r="M286" i="9"/>
  <c r="L286" i="9"/>
  <c r="F286" i="9" s="1"/>
  <c r="E286" i="9"/>
  <c r="B286" i="9" s="1"/>
  <c r="M285" i="9"/>
  <c r="L285" i="9"/>
  <c r="F285" i="9" s="1"/>
  <c r="B285" i="9" s="1"/>
  <c r="E285" i="9"/>
  <c r="M284" i="9"/>
  <c r="L284" i="9"/>
  <c r="F284" i="9" s="1"/>
  <c r="B284" i="9" s="1"/>
  <c r="E284" i="9"/>
  <c r="M283" i="9"/>
  <c r="L283" i="9"/>
  <c r="F283" i="9"/>
  <c r="E283" i="9"/>
  <c r="B283" i="9" s="1"/>
  <c r="M282" i="9"/>
  <c r="L282" i="9"/>
  <c r="F282" i="9"/>
  <c r="E282" i="9"/>
  <c r="B282" i="9" s="1"/>
  <c r="M281" i="9"/>
  <c r="L281" i="9"/>
  <c r="F281" i="9" s="1"/>
  <c r="B281" i="9" s="1"/>
  <c r="E281" i="9"/>
  <c r="M280" i="9"/>
  <c r="L280" i="9"/>
  <c r="F280" i="9" s="1"/>
  <c r="B280" i="9" s="1"/>
  <c r="E280" i="9"/>
  <c r="M279" i="9"/>
  <c r="L279" i="9"/>
  <c r="F279" i="9"/>
  <c r="E279" i="9"/>
  <c r="B279" i="9" s="1"/>
  <c r="M278" i="9"/>
  <c r="L278" i="9"/>
  <c r="F278" i="9" s="1"/>
  <c r="E278" i="9"/>
  <c r="M277" i="9"/>
  <c r="L277" i="9"/>
  <c r="F277" i="9" s="1"/>
  <c r="B277" i="9" s="1"/>
  <c r="E277" i="9"/>
  <c r="M276" i="9"/>
  <c r="L276" i="9"/>
  <c r="F276" i="9" s="1"/>
  <c r="B276" i="9" s="1"/>
  <c r="E276" i="9"/>
  <c r="M275" i="9"/>
  <c r="L275" i="9"/>
  <c r="F275" i="9"/>
  <c r="E275" i="9"/>
  <c r="B275" i="9" s="1"/>
  <c r="M274" i="9"/>
  <c r="L274" i="9"/>
  <c r="F274" i="9"/>
  <c r="B274" i="9" s="1"/>
  <c r="E274" i="9"/>
  <c r="M273" i="9"/>
  <c r="L273" i="9"/>
  <c r="F273" i="9" s="1"/>
  <c r="B273" i="9" s="1"/>
  <c r="E273" i="9"/>
  <c r="M272" i="9"/>
  <c r="F272" i="9" s="1"/>
  <c r="B272" i="9" s="1"/>
  <c r="L272" i="9"/>
  <c r="E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B264" i="9" s="1"/>
  <c r="L264" i="9"/>
  <c r="E264" i="9"/>
  <c r="M263" i="9"/>
  <c r="L263" i="9"/>
  <c r="F263" i="9" s="1"/>
  <c r="E263" i="9"/>
  <c r="B263" i="9" s="1"/>
  <c r="M262" i="9"/>
  <c r="L262" i="9"/>
  <c r="F262" i="9"/>
  <c r="B262" i="9" s="1"/>
  <c r="E262" i="9"/>
  <c r="M261" i="9"/>
  <c r="L261" i="9"/>
  <c r="F261" i="9" s="1"/>
  <c r="B261" i="9" s="1"/>
  <c r="E261" i="9"/>
  <c r="M260" i="9"/>
  <c r="F260" i="9" s="1"/>
  <c r="B260" i="9" s="1"/>
  <c r="L260" i="9"/>
  <c r="E260" i="9"/>
  <c r="M259" i="9"/>
  <c r="L259" i="9"/>
  <c r="F259" i="9" s="1"/>
  <c r="E259" i="9"/>
  <c r="M258" i="9"/>
  <c r="F258" i="9" s="1"/>
  <c r="B258" i="9" s="1"/>
  <c r="L258" i="9"/>
  <c r="E258" i="9"/>
  <c r="M257" i="9"/>
  <c r="L257" i="9"/>
  <c r="F257" i="9" s="1"/>
  <c r="E257" i="9"/>
  <c r="B257" i="9" s="1"/>
  <c r="M256" i="9"/>
  <c r="F256" i="9" s="1"/>
  <c r="B256" i="9" s="1"/>
  <c r="L256" i="9"/>
  <c r="E256" i="9"/>
  <c r="M255" i="9"/>
  <c r="L255" i="9"/>
  <c r="F255" i="9" s="1"/>
  <c r="B255" i="9" s="1"/>
  <c r="E255" i="9"/>
  <c r="M254" i="9"/>
  <c r="L254" i="9"/>
  <c r="F254" i="9" s="1"/>
  <c r="E254" i="9"/>
  <c r="B254" i="9" s="1"/>
  <c r="M253" i="9"/>
  <c r="L253" i="9"/>
  <c r="F253" i="9"/>
  <c r="B253" i="9" s="1"/>
  <c r="E253" i="9"/>
  <c r="M252" i="9"/>
  <c r="L252" i="9"/>
  <c r="F252" i="9" s="1"/>
  <c r="B252" i="9" s="1"/>
  <c r="E252" i="9"/>
  <c r="M251" i="9"/>
  <c r="F251" i="9" s="1"/>
  <c r="B251" i="9" s="1"/>
  <c r="L251" i="9"/>
  <c r="E251" i="9"/>
  <c r="M250" i="9"/>
  <c r="L250" i="9"/>
  <c r="F250" i="9" s="1"/>
  <c r="E250" i="9"/>
  <c r="M249" i="9"/>
  <c r="L249" i="9"/>
  <c r="F249" i="9"/>
  <c r="E249" i="9"/>
  <c r="B249" i="9"/>
  <c r="M248" i="9"/>
  <c r="L248" i="9"/>
  <c r="F248" i="9" s="1"/>
  <c r="E248" i="9"/>
  <c r="M247" i="9"/>
  <c r="L247" i="9"/>
  <c r="F247" i="9"/>
  <c r="B247" i="9" s="1"/>
  <c r="E247" i="9"/>
  <c r="M246" i="9"/>
  <c r="L246" i="9"/>
  <c r="F246" i="9" s="1"/>
  <c r="E246" i="9"/>
  <c r="B246" i="9" s="1"/>
  <c r="M245" i="9"/>
  <c r="L245" i="9"/>
  <c r="F245" i="9" s="1"/>
  <c r="B245" i="9" s="1"/>
  <c r="E245" i="9"/>
  <c r="M244" i="9"/>
  <c r="L244" i="9"/>
  <c r="F244" i="9" s="1"/>
  <c r="E244" i="9"/>
  <c r="B244" i="9" s="1"/>
  <c r="M243" i="9"/>
  <c r="L243" i="9"/>
  <c r="F243" i="9"/>
  <c r="E243" i="9"/>
  <c r="B243" i="9" s="1"/>
  <c r="M242" i="9"/>
  <c r="L242" i="9"/>
  <c r="F242" i="9" s="1"/>
  <c r="E242" i="9"/>
  <c r="M241" i="9"/>
  <c r="L241" i="9"/>
  <c r="F241" i="9" s="1"/>
  <c r="B241" i="9" s="1"/>
  <c r="E241" i="9"/>
  <c r="M240" i="9"/>
  <c r="L240" i="9"/>
  <c r="F240" i="9" s="1"/>
  <c r="E240" i="9"/>
  <c r="B240" i="9" s="1"/>
  <c r="M239" i="9"/>
  <c r="L239" i="9"/>
  <c r="F239" i="9"/>
  <c r="E239" i="9"/>
  <c r="B239" i="9" s="1"/>
  <c r="M238" i="9"/>
  <c r="L238" i="9"/>
  <c r="F238" i="9" s="1"/>
  <c r="E238" i="9"/>
  <c r="B238" i="9" s="1"/>
  <c r="M237" i="9"/>
  <c r="L237" i="9"/>
  <c r="F237" i="9" s="1"/>
  <c r="B237" i="9" s="1"/>
  <c r="E237" i="9"/>
  <c r="M236" i="9"/>
  <c r="L236" i="9"/>
  <c r="E236" i="9"/>
  <c r="M235" i="9"/>
  <c r="L235" i="9"/>
  <c r="F235" i="9"/>
  <c r="E235" i="9"/>
  <c r="B235" i="9" s="1"/>
  <c r="M234" i="9"/>
  <c r="L234" i="9"/>
  <c r="F234" i="9" s="1"/>
  <c r="E234" i="9"/>
  <c r="B234" i="9" s="1"/>
  <c r="M233" i="9"/>
  <c r="L233" i="9"/>
  <c r="F233" i="9" s="1"/>
  <c r="B233" i="9" s="1"/>
  <c r="E233" i="9"/>
  <c r="M232" i="9"/>
  <c r="L232" i="9"/>
  <c r="F232" i="9" s="1"/>
  <c r="E232" i="9"/>
  <c r="M231" i="9"/>
  <c r="L231" i="9"/>
  <c r="F231" i="9"/>
  <c r="E231" i="9"/>
  <c r="B231" i="9" s="1"/>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G94" i="9"/>
  <c r="F94" i="9"/>
  <c r="E94" i="9"/>
  <c r="B94" i="9" s="1"/>
  <c r="H93" i="9"/>
  <c r="G93" i="9"/>
  <c r="F93" i="9"/>
  <c r="E93" i="9"/>
  <c r="H92" i="9"/>
  <c r="G92" i="9"/>
  <c r="F92" i="9"/>
  <c r="H91" i="9"/>
  <c r="E91" i="9" s="1"/>
  <c r="B91" i="9" s="1"/>
  <c r="G91" i="9"/>
  <c r="F91" i="9"/>
  <c r="H90" i="9"/>
  <c r="G90" i="9"/>
  <c r="F90" i="9"/>
  <c r="E90" i="9"/>
  <c r="B90" i="9" s="1"/>
  <c r="H89" i="9"/>
  <c r="G89" i="9"/>
  <c r="E89" i="9" s="1"/>
  <c r="B89" i="9" s="1"/>
  <c r="F89" i="9"/>
  <c r="H88" i="9"/>
  <c r="G88" i="9"/>
  <c r="F88" i="9"/>
  <c r="H87" i="9"/>
  <c r="G87" i="9"/>
  <c r="E87" i="9" s="1"/>
  <c r="B87" i="9" s="1"/>
  <c r="F87" i="9"/>
  <c r="H86" i="9"/>
  <c r="G86" i="9"/>
  <c r="F86" i="9"/>
  <c r="E86" i="9"/>
  <c r="B86" i="9" s="1"/>
  <c r="H85" i="9"/>
  <c r="E85" i="9" s="1"/>
  <c r="B85" i="9" s="1"/>
  <c r="G85" i="9"/>
  <c r="F85" i="9"/>
  <c r="H84" i="9"/>
  <c r="G84" i="9"/>
  <c r="E84" i="9" s="1"/>
  <c r="B84" i="9" s="1"/>
  <c r="F84" i="9"/>
  <c r="H83" i="9"/>
  <c r="G83" i="9"/>
  <c r="E83" i="9" s="1"/>
  <c r="B83" i="9" s="1"/>
  <c r="F83" i="9"/>
  <c r="H82" i="9"/>
  <c r="G82" i="9"/>
  <c r="F82" i="9"/>
  <c r="E82" i="9"/>
  <c r="B82" i="9" s="1"/>
  <c r="H81" i="9"/>
  <c r="E81" i="9" s="1"/>
  <c r="B81" i="9" s="1"/>
  <c r="G81" i="9"/>
  <c r="F81" i="9"/>
  <c r="H80" i="9"/>
  <c r="G80" i="9"/>
  <c r="E80" i="9" s="1"/>
  <c r="B80" i="9" s="1"/>
  <c r="F80" i="9"/>
  <c r="H79" i="9"/>
  <c r="G79" i="9"/>
  <c r="E79" i="9" s="1"/>
  <c r="B79" i="9" s="1"/>
  <c r="F79" i="9"/>
  <c r="H78" i="9"/>
  <c r="G78" i="9"/>
  <c r="F78" i="9"/>
  <c r="E78" i="9"/>
  <c r="B78" i="9" s="1"/>
  <c r="H77" i="9"/>
  <c r="E77" i="9" s="1"/>
  <c r="B77" i="9" s="1"/>
  <c r="G77" i="9"/>
  <c r="F77" i="9"/>
  <c r="H76" i="9"/>
  <c r="G76" i="9"/>
  <c r="E76" i="9" s="1"/>
  <c r="B76" i="9" s="1"/>
  <c r="F76" i="9"/>
  <c r="H75" i="9"/>
  <c r="G75" i="9"/>
  <c r="E75" i="9" s="1"/>
  <c r="B75" i="9" s="1"/>
  <c r="F75" i="9"/>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G63" i="9"/>
  <c r="E63" i="9" s="1"/>
  <c r="B63" i="9" s="1"/>
  <c r="F63" i="9"/>
  <c r="H62" i="9"/>
  <c r="G62" i="9"/>
  <c r="F62" i="9"/>
  <c r="E62" i="9"/>
  <c r="B62" i="9" s="1"/>
  <c r="H61" i="9"/>
  <c r="E61" i="9" s="1"/>
  <c r="B61" i="9" s="1"/>
  <c r="G61" i="9"/>
  <c r="F61" i="9"/>
  <c r="H60" i="9"/>
  <c r="G60" i="9"/>
  <c r="E60" i="9" s="1"/>
  <c r="B60" i="9" s="1"/>
  <c r="F60" i="9"/>
  <c r="H59" i="9"/>
  <c r="G59" i="9"/>
  <c r="E59" i="9" s="1"/>
  <c r="B59" i="9" s="1"/>
  <c r="F59" i="9"/>
  <c r="H58" i="9"/>
  <c r="G58" i="9"/>
  <c r="F58" i="9"/>
  <c r="E58" i="9"/>
  <c r="B58" i="9" s="1"/>
  <c r="H57" i="9"/>
  <c r="E57" i="9" s="1"/>
  <c r="B57" i="9" s="1"/>
  <c r="G57" i="9"/>
  <c r="F57" i="9"/>
  <c r="H56" i="9"/>
  <c r="G56" i="9"/>
  <c r="E56" i="9" s="1"/>
  <c r="B56" i="9" s="1"/>
  <c r="F56" i="9"/>
  <c r="H55" i="9"/>
  <c r="G55" i="9"/>
  <c r="E55" i="9" s="1"/>
  <c r="B55" i="9" s="1"/>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E296" i="9" s="1"/>
  <c r="I3" i="9"/>
  <c r="H3" i="9"/>
  <c r="G3" i="9"/>
  <c r="D104" i="8"/>
  <c r="D97" i="8"/>
  <c r="D92" i="8"/>
  <c r="D87" i="8"/>
  <c r="D82" i="8"/>
  <c r="D77" i="8"/>
  <c r="D72" i="8"/>
  <c r="D67" i="8"/>
  <c r="D62" i="8"/>
  <c r="D57" i="8"/>
  <c r="D52" i="8"/>
  <c r="D51" i="8"/>
  <c r="D46" i="8"/>
  <c r="D45" i="8" s="1"/>
  <c r="D37" i="8"/>
  <c r="D25" i="8" s="1"/>
  <c r="D27" i="8"/>
  <c r="D18" i="8"/>
  <c r="D8" i="8"/>
  <c r="D6" i="8" s="1"/>
  <c r="E44" i="7"/>
  <c r="D44" i="7"/>
  <c r="E39" i="7"/>
  <c r="E38" i="7" s="1"/>
  <c r="D39" i="7"/>
  <c r="D38" i="7" s="1"/>
  <c r="E30" i="7"/>
  <c r="D30" i="7"/>
  <c r="E23" i="7"/>
  <c r="D23" i="7"/>
  <c r="E22" i="7"/>
  <c r="D22" i="7"/>
  <c r="E14" i="7"/>
  <c r="D14" i="7"/>
  <c r="E7" i="7"/>
  <c r="E6" i="7" s="1"/>
  <c r="E5" i="7" s="1"/>
  <c r="D7" i="7"/>
  <c r="D6" i="7" s="1"/>
  <c r="D5" i="7" s="1"/>
  <c r="G345" i="9" s="1"/>
  <c r="E345" i="9"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5" i="5"/>
  <c r="F274" i="5"/>
  <c r="E273" i="5"/>
  <c r="F272" i="5"/>
  <c r="F271" i="5"/>
  <c r="F270" i="5"/>
  <c r="F269" i="5"/>
  <c r="F268" i="5"/>
  <c r="F267" i="5"/>
  <c r="F266" i="5"/>
  <c r="F265" i="5"/>
  <c r="F264" i="5"/>
  <c r="F263" i="5"/>
  <c r="E263" i="5"/>
  <c r="D263" i="5"/>
  <c r="F262" i="5"/>
  <c r="F261" i="5"/>
  <c r="F260" i="5"/>
  <c r="E259" i="5"/>
  <c r="E254" i="5" s="1"/>
  <c r="E250" i="5" s="1"/>
  <c r="D259" i="5"/>
  <c r="F259" i="5" s="1"/>
  <c r="F258" i="5"/>
  <c r="F257" i="5"/>
  <c r="F256" i="5"/>
  <c r="F255" i="5"/>
  <c r="E255" i="5"/>
  <c r="D255" i="5"/>
  <c r="F254" i="5"/>
  <c r="D254" i="5"/>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9" i="5" s="1"/>
  <c r="E88" i="5"/>
  <c r="F87" i="5"/>
  <c r="F86" i="5"/>
  <c r="F85" i="5"/>
  <c r="F84" i="5"/>
  <c r="F83" i="5"/>
  <c r="F82" i="5"/>
  <c r="E82" i="5"/>
  <c r="D82" i="5"/>
  <c r="F81" i="5"/>
  <c r="F80" i="5"/>
  <c r="F79" i="5"/>
  <c r="F78" i="5"/>
  <c r="F77" i="5"/>
  <c r="F76" i="5"/>
  <c r="E76" i="5"/>
  <c r="D76" i="5"/>
  <c r="F75" i="5"/>
  <c r="F74" i="5"/>
  <c r="F73" i="5"/>
  <c r="F72" i="5"/>
  <c r="F71" i="5"/>
  <c r="E71" i="5"/>
  <c r="E70" i="5" s="1"/>
  <c r="E69" i="5" s="1"/>
  <c r="D71" i="5"/>
  <c r="D70" i="5"/>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8" i="4" s="1"/>
  <c r="F596" i="4"/>
  <c r="F595" i="4"/>
  <c r="E594" i="4"/>
  <c r="D594" i="4"/>
  <c r="F594" i="4" s="1"/>
  <c r="F593" i="4"/>
  <c r="F592" i="4"/>
  <c r="E591" i="4"/>
  <c r="D591" i="4"/>
  <c r="F591" i="4" s="1"/>
  <c r="F590" i="4"/>
  <c r="E589" i="4"/>
  <c r="D589" i="4"/>
  <c r="D584" i="4" s="1"/>
  <c r="F584"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E535" i="4" s="1"/>
  <c r="F534" i="4"/>
  <c r="F533" i="4"/>
  <c r="F532" i="4"/>
  <c r="E532" i="4"/>
  <c r="D532" i="4"/>
  <c r="F531" i="4"/>
  <c r="F530" i="4"/>
  <c r="F529" i="4"/>
  <c r="E529" i="4"/>
  <c r="D529" i="4"/>
  <c r="F528" i="4"/>
  <c r="F527" i="4"/>
  <c r="E526" i="4"/>
  <c r="D526" i="4"/>
  <c r="F526" i="4" s="1"/>
  <c r="F525" i="4"/>
  <c r="F524"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D466" i="4" s="1"/>
  <c r="F466"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E430" i="4" s="1"/>
  <c r="E639" i="4" s="1"/>
  <c r="D437" i="4"/>
  <c r="F437" i="4" s="1"/>
  <c r="F436" i="4"/>
  <c r="F435" i="4"/>
  <c r="F434" i="4"/>
  <c r="F433" i="4"/>
  <c r="E432" i="4"/>
  <c r="D432" i="4"/>
  <c r="F432" i="4" s="1"/>
  <c r="E428" i="4"/>
  <c r="D428" i="4"/>
  <c r="F428" i="4" s="1"/>
  <c r="E427" i="4"/>
  <c r="D427" i="4"/>
  <c r="D648" i="4" s="1"/>
  <c r="F648" i="4" s="1"/>
  <c r="E426" i="4"/>
  <c r="D426" i="4"/>
  <c r="D647" i="4" s="1"/>
  <c r="F421" i="4"/>
  <c r="F420" i="4"/>
  <c r="F419" i="4"/>
  <c r="F416" i="4"/>
  <c r="F415" i="4"/>
  <c r="F414" i="4"/>
  <c r="F413" i="4"/>
  <c r="F412" i="4"/>
  <c r="E412" i="4"/>
  <c r="D412" i="4"/>
  <c r="F411" i="4"/>
  <c r="F410" i="4"/>
  <c r="E410" i="4"/>
  <c r="D410" i="4"/>
  <c r="F409" i="4"/>
  <c r="F408" i="4"/>
  <c r="E407" i="4"/>
  <c r="D407" i="4"/>
  <c r="F407" i="4" s="1"/>
  <c r="E406" i="4"/>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E362" i="4"/>
  <c r="E361" i="4" s="1"/>
  <c r="E360" i="4" s="1"/>
  <c r="D362" i="4"/>
  <c r="D361" i="4" s="1"/>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E308" i="4" s="1"/>
  <c r="E417" i="4" s="1"/>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D230" i="4" s="1"/>
  <c r="F230" i="4" s="1"/>
  <c r="F229" i="4"/>
  <c r="F228" i="4"/>
  <c r="F227" i="4"/>
  <c r="F226" i="4"/>
  <c r="F225"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F135" i="4"/>
  <c r="E135" i="4"/>
  <c r="D135" i="4"/>
  <c r="E134" i="4"/>
  <c r="F134" i="4" s="1"/>
  <c r="D134" i="4"/>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E49" i="4" s="1"/>
  <c r="D50" i="4"/>
  <c r="F48" i="4"/>
  <c r="F47" i="4"/>
  <c r="F46" i="4"/>
  <c r="F45" i="4"/>
  <c r="F44" i="4"/>
  <c r="E44" i="4"/>
  <c r="D44" i="4"/>
  <c r="D43" i="4" s="1"/>
  <c r="F43" i="4"/>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I28" i="3"/>
  <c r="H28" i="3"/>
  <c r="G28" i="3"/>
  <c r="B28" i="3"/>
  <c r="I27" i="3"/>
  <c r="H27" i="3"/>
  <c r="G27" i="3"/>
  <c r="B27" i="3"/>
  <c r="I25" i="3"/>
  <c r="G25" i="3"/>
  <c r="B25" i="3"/>
  <c r="G24" i="3"/>
  <c r="B24" i="3"/>
  <c r="I23" i="3"/>
  <c r="G23" i="3"/>
  <c r="B23" i="3"/>
  <c r="G22" i="3"/>
  <c r="B22" i="3"/>
  <c r="G20" i="3"/>
  <c r="B20" i="3"/>
  <c r="G19" i="3"/>
  <c r="B19" i="3"/>
  <c r="G18" i="3"/>
  <c r="B18" i="3"/>
  <c r="G17" i="3"/>
  <c r="B17" i="3"/>
  <c r="H10" i="3" a="1"/>
  <c r="H10" i="3" s="1"/>
  <c r="L3" i="9" s="1"/>
  <c r="H1685" i="1"/>
  <c r="C1685" i="1"/>
  <c r="G1685" i="1" s="1"/>
  <c r="H1684" i="1"/>
  <c r="G1684" i="1"/>
  <c r="C1684" i="1"/>
  <c r="C1683" i="1"/>
  <c r="H1683" i="1" s="1"/>
  <c r="C1682" i="1"/>
  <c r="H1682" i="1" s="1"/>
  <c r="H1681" i="1"/>
  <c r="C1681" i="1"/>
  <c r="G1681" i="1" s="1"/>
  <c r="H1680" i="1"/>
  <c r="G1680" i="1"/>
  <c r="C1680" i="1"/>
  <c r="C1679" i="1"/>
  <c r="H1679" i="1" s="1"/>
  <c r="C1678" i="1"/>
  <c r="H1678" i="1" s="1"/>
  <c r="H1677" i="1"/>
  <c r="C1677" i="1"/>
  <c r="G1677" i="1" s="1"/>
  <c r="H1676" i="1"/>
  <c r="G1676" i="1"/>
  <c r="C1676" i="1"/>
  <c r="C1675" i="1"/>
  <c r="H1675" i="1" s="1"/>
  <c r="C1674" i="1"/>
  <c r="H1674" i="1" s="1"/>
  <c r="H1673" i="1"/>
  <c r="C1673" i="1"/>
  <c r="G1673" i="1" s="1"/>
  <c r="H1672" i="1"/>
  <c r="G1672" i="1"/>
  <c r="C1672" i="1"/>
  <c r="C1671" i="1"/>
  <c r="H1671" i="1" s="1"/>
  <c r="C1670" i="1"/>
  <c r="H1670" i="1" s="1"/>
  <c r="H1669" i="1"/>
  <c r="C1669" i="1"/>
  <c r="G1669" i="1" s="1"/>
  <c r="H1668" i="1"/>
  <c r="G1668" i="1"/>
  <c r="C1668" i="1"/>
  <c r="C1667" i="1"/>
  <c r="H1667" i="1" s="1"/>
  <c r="C1666" i="1"/>
  <c r="H1666" i="1" s="1"/>
  <c r="H1665" i="1"/>
  <c r="C1665" i="1"/>
  <c r="G1665" i="1" s="1"/>
  <c r="H1664" i="1"/>
  <c r="G1664" i="1"/>
  <c r="C1664" i="1"/>
  <c r="C1663" i="1"/>
  <c r="H1663" i="1" s="1"/>
  <c r="C1662" i="1"/>
  <c r="H1662" i="1" s="1"/>
  <c r="H1661" i="1"/>
  <c r="C1661" i="1"/>
  <c r="G1661" i="1" s="1"/>
  <c r="H1660" i="1"/>
  <c r="G1660" i="1"/>
  <c r="C1660" i="1"/>
  <c r="C1659" i="1"/>
  <c r="H1659" i="1" s="1"/>
  <c r="C1658" i="1"/>
  <c r="H1658" i="1" s="1"/>
  <c r="H1657" i="1"/>
  <c r="C1657" i="1"/>
  <c r="G1657" i="1" s="1"/>
  <c r="H1656" i="1"/>
  <c r="G1656" i="1"/>
  <c r="C1656" i="1"/>
  <c r="C1655" i="1"/>
  <c r="H1655" i="1" s="1"/>
  <c r="C1654" i="1"/>
  <c r="H1654" i="1" s="1"/>
  <c r="H1653" i="1"/>
  <c r="C1653" i="1"/>
  <c r="G1653" i="1" s="1"/>
  <c r="H1652" i="1"/>
  <c r="G1652" i="1"/>
  <c r="C1652" i="1"/>
  <c r="C1651" i="1"/>
  <c r="H1651" i="1" s="1"/>
  <c r="C1650" i="1"/>
  <c r="H1650" i="1" s="1"/>
  <c r="H1649" i="1"/>
  <c r="C1649" i="1"/>
  <c r="G1649" i="1" s="1"/>
  <c r="H1648" i="1"/>
  <c r="G1648" i="1"/>
  <c r="C1648" i="1"/>
  <c r="C1647" i="1"/>
  <c r="H1647" i="1" s="1"/>
  <c r="C1646" i="1"/>
  <c r="H1646" i="1" s="1"/>
  <c r="H1645" i="1"/>
  <c r="C1645" i="1"/>
  <c r="G1645" i="1" s="1"/>
  <c r="H1644" i="1"/>
  <c r="G1644" i="1"/>
  <c r="C1644" i="1"/>
  <c r="C1643" i="1"/>
  <c r="H1643" i="1" s="1"/>
  <c r="C1642" i="1"/>
  <c r="H1642" i="1" s="1"/>
  <c r="H1641" i="1"/>
  <c r="C1641" i="1"/>
  <c r="G1641" i="1" s="1"/>
  <c r="H1640" i="1"/>
  <c r="G1640" i="1"/>
  <c r="C1640" i="1"/>
  <c r="C1639" i="1"/>
  <c r="H1639" i="1" s="1"/>
  <c r="C1638" i="1"/>
  <c r="H1638" i="1" s="1"/>
  <c r="H1637" i="1"/>
  <c r="C1637" i="1"/>
  <c r="G1637" i="1" s="1"/>
  <c r="H1636" i="1"/>
  <c r="G1636" i="1"/>
  <c r="C1636" i="1"/>
  <c r="C1635" i="1"/>
  <c r="H1635" i="1" s="1"/>
  <c r="C1634" i="1"/>
  <c r="H1634" i="1" s="1"/>
  <c r="H1633" i="1"/>
  <c r="C1633" i="1"/>
  <c r="G1633" i="1" s="1"/>
  <c r="H1632" i="1"/>
  <c r="G1632" i="1"/>
  <c r="C1632" i="1"/>
  <c r="C1631" i="1"/>
  <c r="H1631" i="1" s="1"/>
  <c r="C1630" i="1"/>
  <c r="H1630" i="1" s="1"/>
  <c r="H1629" i="1"/>
  <c r="C1629" i="1"/>
  <c r="G1629" i="1" s="1"/>
  <c r="H1628" i="1"/>
  <c r="G1628" i="1"/>
  <c r="C1628" i="1"/>
  <c r="C1627" i="1"/>
  <c r="H1627" i="1" s="1"/>
  <c r="C1626" i="1"/>
  <c r="H1626" i="1" s="1"/>
  <c r="H1625" i="1"/>
  <c r="C1625" i="1"/>
  <c r="G1625" i="1" s="1"/>
  <c r="H1624" i="1"/>
  <c r="G1624" i="1"/>
  <c r="C1624" i="1"/>
  <c r="C1623" i="1"/>
  <c r="H1623" i="1" s="1"/>
  <c r="C1622" i="1"/>
  <c r="H1622" i="1" s="1"/>
  <c r="H1621" i="1"/>
  <c r="C1621" i="1"/>
  <c r="G1621" i="1" s="1"/>
  <c r="C1619" i="1"/>
  <c r="H1619" i="1" s="1"/>
  <c r="C1618" i="1"/>
  <c r="H1618" i="1" s="1"/>
  <c r="H1617" i="1"/>
  <c r="C1617" i="1"/>
  <c r="G1617" i="1" s="1"/>
  <c r="H1616" i="1"/>
  <c r="G1616" i="1"/>
  <c r="C1616" i="1"/>
  <c r="C1615" i="1"/>
  <c r="H1615" i="1" s="1"/>
  <c r="C1614" i="1"/>
  <c r="H1614" i="1" s="1"/>
  <c r="H1613" i="1"/>
  <c r="C1613" i="1"/>
  <c r="G1613" i="1" s="1"/>
  <c r="H1612" i="1"/>
  <c r="G1612" i="1"/>
  <c r="C1612" i="1"/>
  <c r="C1611" i="1"/>
  <c r="H1611" i="1" s="1"/>
  <c r="C1610" i="1"/>
  <c r="H1610" i="1" s="1"/>
  <c r="H1609" i="1"/>
  <c r="C1609" i="1"/>
  <c r="G1609" i="1" s="1"/>
  <c r="H1608" i="1"/>
  <c r="G1608" i="1"/>
  <c r="C1608" i="1"/>
  <c r="C1607" i="1"/>
  <c r="H1607" i="1" s="1"/>
  <c r="C1606" i="1"/>
  <c r="H1606" i="1" s="1"/>
  <c r="H1605" i="1"/>
  <c r="C1605" i="1"/>
  <c r="G1605" i="1" s="1"/>
  <c r="H1604" i="1"/>
  <c r="G1604" i="1"/>
  <c r="C1604" i="1"/>
  <c r="C1603" i="1"/>
  <c r="H1603" i="1" s="1"/>
  <c r="C1602" i="1"/>
  <c r="H1602" i="1" s="1"/>
  <c r="H1601" i="1"/>
  <c r="C1601" i="1"/>
  <c r="G1601" i="1" s="1"/>
  <c r="H1600" i="1"/>
  <c r="G1600" i="1"/>
  <c r="C1600" i="1"/>
  <c r="C1599" i="1"/>
  <c r="H1599" i="1" s="1"/>
  <c r="C1598" i="1"/>
  <c r="H1598" i="1" s="1"/>
  <c r="H1597" i="1"/>
  <c r="C1597" i="1"/>
  <c r="G1597" i="1" s="1"/>
  <c r="H1596" i="1"/>
  <c r="G1596" i="1"/>
  <c r="C1596" i="1"/>
  <c r="C1595" i="1"/>
  <c r="H1595" i="1" s="1"/>
  <c r="C1594" i="1"/>
  <c r="H1594" i="1" s="1"/>
  <c r="H1593" i="1"/>
  <c r="C1593" i="1"/>
  <c r="G1593" i="1" s="1"/>
  <c r="H1592" i="1"/>
  <c r="G1592" i="1"/>
  <c r="C1592" i="1"/>
  <c r="C1591" i="1"/>
  <c r="H1591" i="1" s="1"/>
  <c r="C1590" i="1"/>
  <c r="H1590" i="1" s="1"/>
  <c r="H1589" i="1"/>
  <c r="C1589" i="1"/>
  <c r="G1589" i="1" s="1"/>
  <c r="H1588" i="1"/>
  <c r="G1588" i="1"/>
  <c r="C1588" i="1"/>
  <c r="C1587" i="1"/>
  <c r="H1587" i="1" s="1"/>
  <c r="C1586" i="1"/>
  <c r="H1586" i="1" s="1"/>
  <c r="H1585" i="1"/>
  <c r="C1585" i="1"/>
  <c r="G1585" i="1" s="1"/>
  <c r="H1584" i="1"/>
  <c r="G1584" i="1"/>
  <c r="C1584" i="1"/>
  <c r="C1583" i="1"/>
  <c r="H1583" i="1" s="1"/>
  <c r="C1582" i="1"/>
  <c r="H1582" i="1" s="1"/>
  <c r="H1581" i="1"/>
  <c r="C1581" i="1"/>
  <c r="G1581" i="1" s="1"/>
  <c r="D1580" i="1"/>
  <c r="C1580" i="1"/>
  <c r="H1580" i="1" s="1"/>
  <c r="H1579" i="1"/>
  <c r="G1579" i="1"/>
  <c r="I1579" i="1" s="1"/>
  <c r="D1579" i="1"/>
  <c r="C1579" i="1"/>
  <c r="J1579" i="1" s="1"/>
  <c r="D1578" i="1"/>
  <c r="C1578" i="1"/>
  <c r="H1578" i="1" s="1"/>
  <c r="H1577" i="1"/>
  <c r="G1577" i="1"/>
  <c r="I1577" i="1" s="1"/>
  <c r="D1577" i="1"/>
  <c r="C1577" i="1"/>
  <c r="J1577" i="1" s="1"/>
  <c r="H1576" i="1"/>
  <c r="G1576" i="1"/>
  <c r="D1576" i="1"/>
  <c r="C1576" i="1"/>
  <c r="D1575" i="1"/>
  <c r="C1575" i="1"/>
  <c r="H1575" i="1" s="1"/>
  <c r="H1574" i="1"/>
  <c r="G1574" i="1"/>
  <c r="I1574" i="1" s="1"/>
  <c r="D1574" i="1"/>
  <c r="C1574" i="1"/>
  <c r="J1574" i="1" s="1"/>
  <c r="D1573" i="1"/>
  <c r="C1573" i="1"/>
  <c r="H1573" i="1" s="1"/>
  <c r="H1572" i="1"/>
  <c r="G1572" i="1"/>
  <c r="I1572" i="1" s="1"/>
  <c r="D1572" i="1"/>
  <c r="C1572" i="1"/>
  <c r="J1572" i="1" s="1"/>
  <c r="H1571" i="1"/>
  <c r="G1571" i="1"/>
  <c r="D1571" i="1"/>
  <c r="C1571" i="1"/>
  <c r="H1570" i="1"/>
  <c r="G1570" i="1"/>
  <c r="D1570" i="1"/>
  <c r="C1570" i="1"/>
  <c r="D1569" i="1"/>
  <c r="C1569" i="1"/>
  <c r="H1569" i="1" s="1"/>
  <c r="H1568" i="1"/>
  <c r="G1568" i="1"/>
  <c r="I1568" i="1" s="1"/>
  <c r="D1568" i="1"/>
  <c r="C1568" i="1"/>
  <c r="J1568" i="1" s="1"/>
  <c r="D1567" i="1"/>
  <c r="C1567" i="1"/>
  <c r="H1567" i="1" s="1"/>
  <c r="H1566" i="1"/>
  <c r="G1566" i="1"/>
  <c r="I1566" i="1" s="1"/>
  <c r="D1566" i="1"/>
  <c r="C1566" i="1"/>
  <c r="J1566" i="1" s="1"/>
  <c r="D1565" i="1"/>
  <c r="C1565" i="1"/>
  <c r="H1565" i="1" s="1"/>
  <c r="H1564" i="1"/>
  <c r="G1564" i="1"/>
  <c r="I1564" i="1" s="1"/>
  <c r="D1564" i="1"/>
  <c r="C1564" i="1"/>
  <c r="J1564" i="1" s="1"/>
  <c r="D1563" i="1"/>
  <c r="C1563" i="1"/>
  <c r="H1563" i="1" s="1"/>
  <c r="D1562" i="1"/>
  <c r="C1562" i="1"/>
  <c r="H1562" i="1" s="1"/>
  <c r="H1561" i="1"/>
  <c r="G1561" i="1"/>
  <c r="I1561" i="1" s="1"/>
  <c r="D1561" i="1"/>
  <c r="C1561" i="1"/>
  <c r="J1561" i="1" s="1"/>
  <c r="D1560" i="1"/>
  <c r="C1560" i="1"/>
  <c r="H1560" i="1" s="1"/>
  <c r="H1559" i="1"/>
  <c r="G1559" i="1"/>
  <c r="I1559" i="1" s="1"/>
  <c r="D1559" i="1"/>
  <c r="C1559" i="1"/>
  <c r="J1559" i="1" s="1"/>
  <c r="D1558" i="1"/>
  <c r="C1558" i="1"/>
  <c r="H1558" i="1" s="1"/>
  <c r="H1557" i="1"/>
  <c r="G1557" i="1"/>
  <c r="I1557" i="1" s="1"/>
  <c r="D1557" i="1"/>
  <c r="C1557" i="1"/>
  <c r="J1557" i="1" s="1"/>
  <c r="D1556" i="1"/>
  <c r="C1556" i="1"/>
  <c r="H1556" i="1" s="1"/>
  <c r="D1555" i="1"/>
  <c r="C1555" i="1"/>
  <c r="H1555" i="1" s="1"/>
  <c r="D1554" i="1"/>
  <c r="C1554" i="1"/>
  <c r="H1554" i="1" s="1"/>
  <c r="H1553" i="1"/>
  <c r="G1553" i="1"/>
  <c r="I1553" i="1" s="1"/>
  <c r="D1553" i="1"/>
  <c r="C1553" i="1"/>
  <c r="J1553" i="1" s="1"/>
  <c r="D1552" i="1"/>
  <c r="C1552" i="1"/>
  <c r="H1552" i="1" s="1"/>
  <c r="H1551" i="1"/>
  <c r="G1551" i="1"/>
  <c r="I1551" i="1" s="1"/>
  <c r="D1551" i="1"/>
  <c r="C1551" i="1"/>
  <c r="J1551" i="1" s="1"/>
  <c r="D1550" i="1"/>
  <c r="C1550" i="1"/>
  <c r="H1549" i="1"/>
  <c r="G1549" i="1"/>
  <c r="I1549" i="1" s="1"/>
  <c r="D1549" i="1"/>
  <c r="C1549" i="1"/>
  <c r="J1549" i="1" s="1"/>
  <c r="D1548" i="1"/>
  <c r="C1548" i="1"/>
  <c r="H1547" i="1"/>
  <c r="G1547" i="1"/>
  <c r="I1547" i="1" s="1"/>
  <c r="D1547" i="1"/>
  <c r="C1547" i="1"/>
  <c r="J1547" i="1" s="1"/>
  <c r="H1546" i="1"/>
  <c r="D1546" i="1"/>
  <c r="C1546" i="1"/>
  <c r="G1546" i="1" s="1"/>
  <c r="J1545" i="1"/>
  <c r="D1545" i="1"/>
  <c r="G1545" i="1" s="1"/>
  <c r="C1545" i="1"/>
  <c r="H1545" i="1" s="1"/>
  <c r="H1544" i="1"/>
  <c r="D1544" i="1"/>
  <c r="C1544" i="1"/>
  <c r="G1544" i="1" s="1"/>
  <c r="I1544" i="1" s="1"/>
  <c r="J1543" i="1"/>
  <c r="D1543" i="1"/>
  <c r="G1543" i="1" s="1"/>
  <c r="C1543" i="1"/>
  <c r="H1543" i="1" s="1"/>
  <c r="H1542" i="1"/>
  <c r="D1542" i="1"/>
  <c r="C1542" i="1"/>
  <c r="G1542" i="1" s="1"/>
  <c r="J1541" i="1"/>
  <c r="D1541" i="1"/>
  <c r="G1541" i="1" s="1"/>
  <c r="C1541" i="1"/>
  <c r="H1541" i="1" s="1"/>
  <c r="H1540" i="1"/>
  <c r="D1540" i="1"/>
  <c r="C1540" i="1"/>
  <c r="G1540" i="1" s="1"/>
  <c r="I1540" i="1" s="1"/>
  <c r="H1539" i="1"/>
  <c r="D1539" i="1"/>
  <c r="C1539" i="1"/>
  <c r="G1539" i="1" s="1"/>
  <c r="H1538" i="1"/>
  <c r="D1538" i="1"/>
  <c r="C1538" i="1"/>
  <c r="G1538" i="1" s="1"/>
  <c r="H1537" i="1"/>
  <c r="D1537" i="1"/>
  <c r="C1537" i="1"/>
  <c r="G1537"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D1527" i="1"/>
  <c r="C1527" i="1"/>
  <c r="G1527" i="1" s="1"/>
  <c r="D1526" i="1"/>
  <c r="C1526" i="1"/>
  <c r="G1526" i="1" s="1"/>
  <c r="H1525" i="1"/>
  <c r="D1525" i="1"/>
  <c r="C1525" i="1"/>
  <c r="G1525" i="1" s="1"/>
  <c r="H1524" i="1"/>
  <c r="D1524" i="1"/>
  <c r="C1524" i="1"/>
  <c r="G1524" i="1" s="1"/>
  <c r="D1523" i="1"/>
  <c r="C1523" i="1"/>
  <c r="G1523" i="1" s="1"/>
  <c r="D1522" i="1"/>
  <c r="C1522" i="1"/>
  <c r="G1522" i="1" s="1"/>
  <c r="H1521" i="1"/>
  <c r="D1521" i="1"/>
  <c r="C1521" i="1"/>
  <c r="G1521" i="1" s="1"/>
  <c r="H1520" i="1"/>
  <c r="D1520" i="1"/>
  <c r="C1520" i="1"/>
  <c r="G1520" i="1" s="1"/>
  <c r="D1519" i="1"/>
  <c r="C1519" i="1"/>
  <c r="G1519" i="1" s="1"/>
  <c r="D1518" i="1"/>
  <c r="C1518" i="1"/>
  <c r="G1518" i="1" s="1"/>
  <c r="H1517" i="1"/>
  <c r="D1517" i="1"/>
  <c r="C1517" i="1"/>
  <c r="G1517" i="1" s="1"/>
  <c r="H1516" i="1"/>
  <c r="D1516" i="1"/>
  <c r="C1516" i="1"/>
  <c r="G1516" i="1" s="1"/>
  <c r="D1515" i="1"/>
  <c r="C1515" i="1"/>
  <c r="G1515" i="1" s="1"/>
  <c r="D1514" i="1"/>
  <c r="C1514" i="1"/>
  <c r="G1514" i="1" s="1"/>
  <c r="H1513" i="1"/>
  <c r="D1513" i="1"/>
  <c r="C1513" i="1"/>
  <c r="G1513" i="1" s="1"/>
  <c r="H1512" i="1"/>
  <c r="D1512" i="1"/>
  <c r="C1512" i="1"/>
  <c r="G1512" i="1" s="1"/>
  <c r="D1511" i="1"/>
  <c r="C1511" i="1"/>
  <c r="G1511" i="1" s="1"/>
  <c r="D1510" i="1"/>
  <c r="C1510" i="1"/>
  <c r="G1510" i="1" s="1"/>
  <c r="D1509" i="1"/>
  <c r="H1508" i="1"/>
  <c r="D1508" i="1"/>
  <c r="C1508" i="1"/>
  <c r="G1508" i="1" s="1"/>
  <c r="D1507" i="1"/>
  <c r="C1507" i="1"/>
  <c r="G1507" i="1" s="1"/>
  <c r="D1506" i="1"/>
  <c r="C1506" i="1"/>
  <c r="G1506" i="1" s="1"/>
  <c r="H1505" i="1"/>
  <c r="D1505" i="1"/>
  <c r="C1505" i="1"/>
  <c r="G1505" i="1" s="1"/>
  <c r="H1504" i="1"/>
  <c r="D1504" i="1"/>
  <c r="C1504" i="1"/>
  <c r="G1504" i="1" s="1"/>
  <c r="D1503" i="1"/>
  <c r="C1503" i="1"/>
  <c r="G1503" i="1" s="1"/>
  <c r="D1502" i="1"/>
  <c r="C1502" i="1"/>
  <c r="G1502" i="1" s="1"/>
  <c r="H1501" i="1"/>
  <c r="D1501" i="1"/>
  <c r="C1501" i="1"/>
  <c r="G1501" i="1" s="1"/>
  <c r="H1500" i="1"/>
  <c r="D1500" i="1"/>
  <c r="C1500" i="1"/>
  <c r="G1500" i="1" s="1"/>
  <c r="D1499" i="1"/>
  <c r="C1499" i="1"/>
  <c r="G1499" i="1" s="1"/>
  <c r="D1498" i="1"/>
  <c r="C1498" i="1"/>
  <c r="G1498" i="1" s="1"/>
  <c r="H1497" i="1"/>
  <c r="D1497" i="1"/>
  <c r="C1497" i="1"/>
  <c r="G1497" i="1" s="1"/>
  <c r="H1496" i="1"/>
  <c r="D1496" i="1"/>
  <c r="C1496" i="1"/>
  <c r="G1496" i="1" s="1"/>
  <c r="D1495" i="1"/>
  <c r="C1495" i="1"/>
  <c r="G1495" i="1" s="1"/>
  <c r="D1494" i="1"/>
  <c r="C1494" i="1"/>
  <c r="G1494" i="1" s="1"/>
  <c r="H1493" i="1"/>
  <c r="D1493" i="1"/>
  <c r="C1493" i="1"/>
  <c r="G1493" i="1" s="1"/>
  <c r="H1492" i="1"/>
  <c r="D1492" i="1"/>
  <c r="C1492" i="1"/>
  <c r="G1492" i="1" s="1"/>
  <c r="D1491" i="1"/>
  <c r="C1491" i="1"/>
  <c r="G1491" i="1" s="1"/>
  <c r="D1490" i="1"/>
  <c r="C1490" i="1"/>
  <c r="G1490" i="1" s="1"/>
  <c r="H1489" i="1"/>
  <c r="D1489" i="1"/>
  <c r="C1489" i="1"/>
  <c r="G1489" i="1" s="1"/>
  <c r="H1488" i="1"/>
  <c r="D1488" i="1"/>
  <c r="C1488" i="1"/>
  <c r="G1488" i="1" s="1"/>
  <c r="D1487" i="1"/>
  <c r="C1487" i="1"/>
  <c r="G1487" i="1" s="1"/>
  <c r="D1486" i="1"/>
  <c r="C1486" i="1"/>
  <c r="G1486" i="1" s="1"/>
  <c r="H1485" i="1"/>
  <c r="D1485" i="1"/>
  <c r="C1485" i="1"/>
  <c r="G1485" i="1" s="1"/>
  <c r="H1484" i="1"/>
  <c r="D1484" i="1"/>
  <c r="C1484" i="1"/>
  <c r="G1484" i="1" s="1"/>
  <c r="D1483" i="1"/>
  <c r="C1483" i="1"/>
  <c r="G1483" i="1" s="1"/>
  <c r="D1482" i="1"/>
  <c r="C1482" i="1"/>
  <c r="G1482" i="1" s="1"/>
  <c r="H1481" i="1"/>
  <c r="D1481" i="1"/>
  <c r="C1481" i="1"/>
  <c r="G1481" i="1" s="1"/>
  <c r="H1480" i="1"/>
  <c r="D1480" i="1"/>
  <c r="C1480" i="1"/>
  <c r="G1480" i="1" s="1"/>
  <c r="D1479" i="1"/>
  <c r="C1479" i="1"/>
  <c r="G1479" i="1" s="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C641" i="1"/>
  <c r="H636" i="1"/>
  <c r="G636" i="1"/>
  <c r="D636" i="1"/>
  <c r="C636" i="1"/>
  <c r="H635" i="1"/>
  <c r="G635" i="1"/>
  <c r="D635" i="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G423" i="1"/>
  <c r="D423" i="1"/>
  <c r="C423" i="1"/>
  <c r="G422" i="1"/>
  <c r="D422" i="1"/>
  <c r="H422" i="1" s="1"/>
  <c r="C422" i="1"/>
  <c r="H421" i="1"/>
  <c r="G421" i="1"/>
  <c r="D421" i="1"/>
  <c r="C421" i="1"/>
  <c r="H416" i="1"/>
  <c r="G416" i="1"/>
  <c r="D416" i="1"/>
  <c r="C416" i="1"/>
  <c r="H415" i="1"/>
  <c r="G415" i="1"/>
  <c r="D415" i="1"/>
  <c r="C415" i="1"/>
  <c r="H414" i="1"/>
  <c r="G414" i="1"/>
  <c r="D414" i="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F236" i="9" l="1"/>
  <c r="E328" i="9"/>
  <c r="B328" i="9" s="1"/>
  <c r="E311" i="9"/>
  <c r="B311" i="9" s="1"/>
  <c r="E36" i="9"/>
  <c r="B36" i="9" s="1"/>
  <c r="B236" i="9"/>
  <c r="E31" i="9"/>
  <c r="B31" i="9" s="1"/>
  <c r="E37" i="9"/>
  <c r="B37" i="9" s="1"/>
  <c r="B296" i="9"/>
  <c r="E647" i="4"/>
  <c r="D641" i="1" s="1"/>
  <c r="G298" i="1"/>
  <c r="F426" i="4"/>
  <c r="F647" i="4"/>
  <c r="E648" i="4"/>
  <c r="D642" i="1" s="1"/>
  <c r="H1478" i="1"/>
  <c r="H1482" i="1"/>
  <c r="H1486" i="1"/>
  <c r="H1490" i="1"/>
  <c r="H1494" i="1"/>
  <c r="H1498" i="1"/>
  <c r="H1502" i="1"/>
  <c r="H1506" i="1"/>
  <c r="H1510" i="1"/>
  <c r="H1514" i="1"/>
  <c r="H1518" i="1"/>
  <c r="H1522" i="1"/>
  <c r="H1526" i="1"/>
  <c r="I1542" i="1"/>
  <c r="I1543" i="1"/>
  <c r="F7" i="4"/>
  <c r="I1541" i="1"/>
  <c r="I1545" i="1"/>
  <c r="H1550" i="1"/>
  <c r="G1550" i="1"/>
  <c r="I1550" i="1" s="1"/>
  <c r="J1550" i="1"/>
  <c r="H1479" i="1"/>
  <c r="H1483" i="1"/>
  <c r="H1487" i="1"/>
  <c r="H1491" i="1"/>
  <c r="H1495" i="1"/>
  <c r="H1499" i="1"/>
  <c r="H1503" i="1"/>
  <c r="H1507" i="1"/>
  <c r="H1511" i="1"/>
  <c r="H1515" i="1"/>
  <c r="H1519" i="1"/>
  <c r="H1523" i="1"/>
  <c r="H1527" i="1"/>
  <c r="H1548" i="1"/>
  <c r="G1548" i="1"/>
  <c r="I1548" i="1" s="1"/>
  <c r="J1548" i="1"/>
  <c r="J1546" i="1"/>
  <c r="J1552" i="1"/>
  <c r="J1556" i="1"/>
  <c r="J1558" i="1"/>
  <c r="J1560" i="1"/>
  <c r="J1563" i="1"/>
  <c r="J1565" i="1"/>
  <c r="J1567" i="1"/>
  <c r="J1569" i="1"/>
  <c r="J1573" i="1"/>
  <c r="J1575" i="1"/>
  <c r="J1578" i="1"/>
  <c r="J1580" i="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140" i="4"/>
  <c r="F141" i="4"/>
  <c r="E418" i="4"/>
  <c r="D413" i="1" s="1"/>
  <c r="E7" i="5"/>
  <c r="J1540" i="1"/>
  <c r="J1542" i="1"/>
  <c r="J1544" i="1"/>
  <c r="G1552" i="1"/>
  <c r="I1552" i="1" s="1"/>
  <c r="G1554" i="1"/>
  <c r="G1555" i="1"/>
  <c r="G1556" i="1"/>
  <c r="I1556" i="1" s="1"/>
  <c r="G1558" i="1"/>
  <c r="I1558" i="1" s="1"/>
  <c r="G1560" i="1"/>
  <c r="I1560" i="1" s="1"/>
  <c r="G1562" i="1"/>
  <c r="G1563" i="1"/>
  <c r="I1563" i="1" s="1"/>
  <c r="G1565" i="1"/>
  <c r="I1565" i="1" s="1"/>
  <c r="G1567" i="1"/>
  <c r="I1567" i="1" s="1"/>
  <c r="G1569" i="1"/>
  <c r="I1569" i="1" s="1"/>
  <c r="G1573" i="1"/>
  <c r="I1573" i="1" s="1"/>
  <c r="G1575" i="1"/>
  <c r="I1575" i="1" s="1"/>
  <c r="G1578" i="1"/>
  <c r="I1578" i="1" s="1"/>
  <c r="G1580" i="1"/>
  <c r="I1580" i="1" s="1"/>
  <c r="G1582" i="1"/>
  <c r="G1586" i="1"/>
  <c r="G1590" i="1"/>
  <c r="G1594" i="1"/>
  <c r="G1598" i="1"/>
  <c r="G1602" i="1"/>
  <c r="G1606" i="1"/>
  <c r="G1610" i="1"/>
  <c r="G1614" i="1"/>
  <c r="G1618" i="1"/>
  <c r="G1622" i="1"/>
  <c r="G1626" i="1"/>
  <c r="G1630" i="1"/>
  <c r="G1634" i="1"/>
  <c r="G1638" i="1"/>
  <c r="G1642" i="1"/>
  <c r="G1646" i="1"/>
  <c r="G1650" i="1"/>
  <c r="G1654" i="1"/>
  <c r="G1658" i="1"/>
  <c r="G1662" i="1"/>
  <c r="G1666" i="1"/>
  <c r="G1670" i="1"/>
  <c r="G1674" i="1"/>
  <c r="G1678" i="1"/>
  <c r="G1682" i="1"/>
  <c r="D49" i="4"/>
  <c r="D106" i="4"/>
  <c r="D164" i="4"/>
  <c r="D152" i="4" s="1"/>
  <c r="F165" i="4"/>
  <c r="F309" i="4"/>
  <c r="E640" i="4"/>
  <c r="D634" i="1" s="1"/>
  <c r="E82" i="4"/>
  <c r="D78" i="1" s="1"/>
  <c r="F126" i="4"/>
  <c r="E125" i="4"/>
  <c r="D121" i="1" s="1"/>
  <c r="F154" i="4"/>
  <c r="E153" i="4"/>
  <c r="F153" i="4" s="1"/>
  <c r="F361" i="4"/>
  <c r="D221" i="4"/>
  <c r="F231" i="4"/>
  <c r="F310" i="4"/>
  <c r="D354" i="4"/>
  <c r="F362" i="4"/>
  <c r="D406" i="4"/>
  <c r="D431" i="4"/>
  <c r="F473" i="4"/>
  <c r="D479" i="4"/>
  <c r="D491" i="4"/>
  <c r="F523" i="4"/>
  <c r="F589" i="4"/>
  <c r="D597" i="4"/>
  <c r="E156" i="9"/>
  <c r="B156" i="9" s="1"/>
  <c r="F8" i="5"/>
  <c r="D12" i="5"/>
  <c r="H315" i="9"/>
  <c r="H314" i="9"/>
  <c r="F273" i="5"/>
  <c r="D250" i="5"/>
  <c r="F296" i="5"/>
  <c r="D295" i="5"/>
  <c r="G342" i="9"/>
  <c r="E342" i="9" s="1"/>
  <c r="D44" i="8"/>
  <c r="D202" i="4"/>
  <c r="D321" i="4"/>
  <c r="D308" i="4" s="1"/>
  <c r="D373" i="4"/>
  <c r="D360" i="4" s="1"/>
  <c r="F427" i="4"/>
  <c r="D536" i="4"/>
  <c r="D177" i="5"/>
  <c r="F236" i="5"/>
  <c r="D218" i="5"/>
  <c r="E141" i="6"/>
  <c r="G313" i="9"/>
  <c r="E313" i="9" s="1"/>
  <c r="B313" i="9" s="1"/>
  <c r="D88" i="5"/>
  <c r="H335" i="9"/>
  <c r="E176" i="5"/>
  <c r="D202" i="5"/>
  <c r="B345" i="9"/>
  <c r="E344" i="9"/>
  <c r="I10" i="3" s="1"/>
  <c r="G314" i="9"/>
  <c r="E314" i="9" s="1"/>
  <c r="B314" i="9" s="1"/>
  <c r="G315" i="9"/>
  <c r="E315" i="9" s="1"/>
  <c r="B315" i="9" s="1"/>
  <c r="F150" i="5"/>
  <c r="G336" i="9"/>
  <c r="E336" i="9" s="1"/>
  <c r="B336" i="9" s="1"/>
  <c r="F196" i="5"/>
  <c r="H309" i="9"/>
  <c r="G309" i="9"/>
  <c r="H308" i="9"/>
  <c r="M22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179" i="9"/>
  <c r="G178" i="9"/>
  <c r="E178" i="9" s="1"/>
  <c r="B178" i="9" s="1"/>
  <c r="G177" i="9"/>
  <c r="E177" i="9" s="1"/>
  <c r="B177" i="9" s="1"/>
  <c r="G176" i="9"/>
  <c r="E176" i="9" s="1"/>
  <c r="B176" i="9" s="1"/>
  <c r="G175" i="9"/>
  <c r="E175" i="9" s="1"/>
  <c r="B175" i="9" s="1"/>
  <c r="G174" i="9"/>
  <c r="E174" i="9" s="1"/>
  <c r="B174"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F10" i="6"/>
  <c r="F94" i="6"/>
  <c r="D114" i="6"/>
  <c r="E92" i="9"/>
  <c r="B92" i="9" s="1"/>
  <c r="B100" i="9"/>
  <c r="B108" i="9"/>
  <c r="B116" i="9"/>
  <c r="B124" i="9"/>
  <c r="B132" i="9"/>
  <c r="B140" i="9"/>
  <c r="B148" i="9"/>
  <c r="B160" i="9"/>
  <c r="B168" i="9"/>
  <c r="H179" i="9"/>
  <c r="H19" i="9"/>
  <c r="E19" i="9" s="1"/>
  <c r="B19" i="9" s="1"/>
  <c r="E88" i="9"/>
  <c r="B88" i="9" s="1"/>
  <c r="B93" i="9"/>
  <c r="B104" i="9"/>
  <c r="B112" i="9"/>
  <c r="B120" i="9"/>
  <c r="B128" i="9"/>
  <c r="G180" i="9"/>
  <c r="E180" i="9" s="1"/>
  <c r="B180" i="9" s="1"/>
  <c r="B292" i="9"/>
  <c r="B232" i="9"/>
  <c r="B242" i="9"/>
  <c r="B248" i="9"/>
  <c r="B250" i="9"/>
  <c r="B259" i="9"/>
  <c r="B278" i="9"/>
  <c r="B290" i="9"/>
  <c r="B340" i="9"/>
  <c r="F228" i="9" l="1"/>
  <c r="B228" i="9" s="1"/>
  <c r="B207" i="9"/>
  <c r="G641" i="1"/>
  <c r="H641" i="1"/>
  <c r="G642" i="1"/>
  <c r="H642" i="1"/>
  <c r="D299" i="4"/>
  <c r="H18" i="3"/>
  <c r="C148" i="1"/>
  <c r="D417" i="4"/>
  <c r="F308" i="4"/>
  <c r="C303" i="1"/>
  <c r="D418" i="4"/>
  <c r="F360" i="4"/>
  <c r="C355" i="1"/>
  <c r="E308" i="9"/>
  <c r="B308" i="9" s="1"/>
  <c r="F88" i="5"/>
  <c r="C1093" i="1"/>
  <c r="G338" i="9"/>
  <c r="E338" i="9" s="1"/>
  <c r="B338" i="9" s="1"/>
  <c r="F218" i="5"/>
  <c r="C1222" i="1"/>
  <c r="F536" i="4"/>
  <c r="D535" i="4"/>
  <c r="C530" i="1"/>
  <c r="F202" i="4"/>
  <c r="C198" i="1"/>
  <c r="F431" i="4"/>
  <c r="D430" i="4"/>
  <c r="C425" i="1"/>
  <c r="G121" i="1"/>
  <c r="H121" i="1"/>
  <c r="F106" i="4"/>
  <c r="C102" i="1"/>
  <c r="H24" i="9"/>
  <c r="F82" i="4"/>
  <c r="E6" i="4"/>
  <c r="E179" i="9"/>
  <c r="B179" i="9" s="1"/>
  <c r="G337" i="9"/>
  <c r="E337" i="9" s="1"/>
  <c r="B337" i="9" s="1"/>
  <c r="F202" i="5"/>
  <c r="C1206" i="1"/>
  <c r="K1480" i="9"/>
  <c r="G343" i="9"/>
  <c r="E343" i="9" s="1"/>
  <c r="B343" i="9" s="1"/>
  <c r="C1620" i="1"/>
  <c r="I39" i="3"/>
  <c r="F295" i="5"/>
  <c r="C1299" i="1"/>
  <c r="F491" i="4"/>
  <c r="C485" i="1"/>
  <c r="F406" i="4"/>
  <c r="C401" i="1"/>
  <c r="F49" i="4"/>
  <c r="C45" i="1"/>
  <c r="F114" i="6"/>
  <c r="H30" i="3"/>
  <c r="C1509" i="1"/>
  <c r="E175" i="5"/>
  <c r="D1179" i="1" s="1"/>
  <c r="I24" i="3"/>
  <c r="D1180" i="1"/>
  <c r="G335" i="9"/>
  <c r="E335" i="9" s="1"/>
  <c r="B335" i="9" s="1"/>
  <c r="F177" i="5"/>
  <c r="D176" i="5"/>
  <c r="C1181" i="1"/>
  <c r="F373" i="4"/>
  <c r="C368" i="1"/>
  <c r="B342" i="9"/>
  <c r="F597" i="4"/>
  <c r="C591" i="1"/>
  <c r="F479" i="4"/>
  <c r="C473" i="1"/>
  <c r="F221" i="4"/>
  <c r="C217" i="1"/>
  <c r="E152" i="4"/>
  <c r="D149" i="1"/>
  <c r="H78" i="1"/>
  <c r="G78" i="1"/>
  <c r="F140" i="4"/>
  <c r="C136" i="1"/>
  <c r="E309" i="9"/>
  <c r="B309" i="9" s="1"/>
  <c r="I31" i="3"/>
  <c r="D1536" i="1"/>
  <c r="D69" i="5"/>
  <c r="F321" i="4"/>
  <c r="C316" i="1"/>
  <c r="D141" i="6"/>
  <c r="F250" i="5"/>
  <c r="H25" i="3"/>
  <c r="C1254" i="1"/>
  <c r="F12" i="5"/>
  <c r="C1017" i="1"/>
  <c r="F354" i="4"/>
  <c r="C349" i="1"/>
  <c r="D7" i="5"/>
  <c r="F164" i="4"/>
  <c r="C160" i="1"/>
  <c r="E6" i="5"/>
  <c r="I22" i="3"/>
  <c r="D1012" i="1"/>
  <c r="G24" i="9"/>
  <c r="E24" i="9" s="1"/>
  <c r="F125" i="4"/>
  <c r="D6" i="4"/>
  <c r="B24" i="9" l="1"/>
  <c r="G1509" i="1"/>
  <c r="H1509" i="1"/>
  <c r="H9" i="3"/>
  <c r="G1620" i="1"/>
  <c r="H1620" i="1"/>
  <c r="H11" i="3"/>
  <c r="D640" i="4"/>
  <c r="F535" i="4"/>
  <c r="C529" i="1"/>
  <c r="H303" i="1"/>
  <c r="G303" i="1"/>
  <c r="F141" i="6"/>
  <c r="H31" i="3"/>
  <c r="C1536" i="1"/>
  <c r="G136" i="1"/>
  <c r="H136" i="1"/>
  <c r="H473" i="1"/>
  <c r="G473" i="1"/>
  <c r="G1181" i="1"/>
  <c r="H1181" i="1"/>
  <c r="H401" i="1"/>
  <c r="G401" i="1"/>
  <c r="G1299" i="1"/>
  <c r="H1299" i="1"/>
  <c r="H198" i="1"/>
  <c r="G198" i="1"/>
  <c r="H1093" i="1"/>
  <c r="G1093" i="1"/>
  <c r="H355" i="1"/>
  <c r="G355" i="1"/>
  <c r="H160" i="1"/>
  <c r="G160" i="1"/>
  <c r="H591" i="1"/>
  <c r="G591" i="1"/>
  <c r="G1017" i="1"/>
  <c r="H1017" i="1"/>
  <c r="F69" i="5"/>
  <c r="H23" i="3"/>
  <c r="C1074" i="1"/>
  <c r="D300" i="4"/>
  <c r="D422" i="4"/>
  <c r="F6" i="4"/>
  <c r="H17" i="3"/>
  <c r="C2" i="1"/>
  <c r="F7" i="5"/>
  <c r="D6" i="5"/>
  <c r="H22" i="3"/>
  <c r="C1012" i="1"/>
  <c r="H149" i="1"/>
  <c r="G149" i="1"/>
  <c r="H299" i="9"/>
  <c r="D1011" i="1"/>
  <c r="H349" i="1"/>
  <c r="G349" i="1"/>
  <c r="G1254" i="1"/>
  <c r="H1254" i="1"/>
  <c r="H316" i="1"/>
  <c r="G316" i="1"/>
  <c r="E299" i="4"/>
  <c r="I18" i="3"/>
  <c r="D148" i="1"/>
  <c r="H148" i="1" s="1"/>
  <c r="E341" i="9"/>
  <c r="F176" i="5"/>
  <c r="D175" i="5"/>
  <c r="H24" i="3"/>
  <c r="C1180" i="1"/>
  <c r="G102" i="1"/>
  <c r="H102" i="1"/>
  <c r="H425" i="1"/>
  <c r="G425" i="1"/>
  <c r="G1222" i="1"/>
  <c r="H1222" i="1"/>
  <c r="F417" i="4"/>
  <c r="C412" i="1"/>
  <c r="F152" i="4"/>
  <c r="H217" i="1"/>
  <c r="G217" i="1"/>
  <c r="H368" i="1"/>
  <c r="G368" i="1"/>
  <c r="H45" i="1"/>
  <c r="G45" i="1"/>
  <c r="H485" i="1"/>
  <c r="G485" i="1"/>
  <c r="G1206" i="1"/>
  <c r="H1206" i="1"/>
  <c r="E422" i="4"/>
  <c r="I17" i="3"/>
  <c r="D2" i="1"/>
  <c r="F430" i="4"/>
  <c r="D639" i="4"/>
  <c r="C424" i="1"/>
  <c r="H530" i="1"/>
  <c r="G530" i="1"/>
  <c r="F418" i="4"/>
  <c r="C413" i="1"/>
  <c r="G347" i="9"/>
  <c r="E347" i="9" s="1"/>
  <c r="D423" i="4"/>
  <c r="D301" i="4"/>
  <c r="F299" i="4"/>
  <c r="C295" i="1"/>
  <c r="F175" i="5" l="1"/>
  <c r="C1179" i="1"/>
  <c r="C297" i="1"/>
  <c r="N3" i="9"/>
  <c r="I11" i="3"/>
  <c r="H424" i="1"/>
  <c r="G424" i="1"/>
  <c r="H2" i="1"/>
  <c r="G2" i="1"/>
  <c r="F639" i="4"/>
  <c r="C633" i="1"/>
  <c r="E643" i="4"/>
  <c r="D417" i="1"/>
  <c r="E301" i="4"/>
  <c r="D297" i="1" s="1"/>
  <c r="E423" i="4"/>
  <c r="D295" i="1"/>
  <c r="D644" i="4"/>
  <c r="D425" i="4"/>
  <c r="F423" i="4"/>
  <c r="C418" i="1"/>
  <c r="G20" i="9"/>
  <c r="E300" i="4"/>
  <c r="D296" i="1" s="1"/>
  <c r="H412" i="1"/>
  <c r="G412" i="1"/>
  <c r="H1180" i="1"/>
  <c r="G1180" i="1"/>
  <c r="G306" i="9"/>
  <c r="E306" i="9" s="1"/>
  <c r="B306" i="9" s="1"/>
  <c r="G299" i="9"/>
  <c r="E299" i="9" s="1"/>
  <c r="F6" i="5"/>
  <c r="C1011" i="1"/>
  <c r="H1074" i="1"/>
  <c r="G1074" i="1"/>
  <c r="G148" i="1"/>
  <c r="H529" i="1"/>
  <c r="G529" i="1"/>
  <c r="H413" i="1"/>
  <c r="G413" i="1"/>
  <c r="H295" i="1"/>
  <c r="G295" i="1"/>
  <c r="E346" i="9"/>
  <c r="B347" i="9"/>
  <c r="D424" i="4"/>
  <c r="F422" i="4"/>
  <c r="D643" i="4"/>
  <c r="C417" i="1"/>
  <c r="G1536" i="1"/>
  <c r="H1536" i="1"/>
  <c r="H1012" i="1"/>
  <c r="G1012" i="1"/>
  <c r="F300" i="4"/>
  <c r="C296" i="1"/>
  <c r="F640" i="4"/>
  <c r="C634" i="1"/>
  <c r="K3" i="9"/>
  <c r="I9" i="3"/>
  <c r="H8" i="3" l="1"/>
  <c r="H1011" i="1"/>
  <c r="G1011" i="1"/>
  <c r="C420" i="1"/>
  <c r="H633" i="1"/>
  <c r="G633" i="1"/>
  <c r="H417" i="1"/>
  <c r="G417" i="1"/>
  <c r="D645" i="4"/>
  <c r="F643" i="4"/>
  <c r="C637" i="1"/>
  <c r="B299" i="9"/>
  <c r="H418" i="1"/>
  <c r="D637" i="1"/>
  <c r="F301" i="4"/>
  <c r="E425" i="4"/>
  <c r="D420" i="1" s="1"/>
  <c r="E644" i="4"/>
  <c r="D418" i="1"/>
  <c r="G418" i="1" s="1"/>
  <c r="H20" i="9"/>
  <c r="E20" i="9" s="1"/>
  <c r="B20" i="9" s="1"/>
  <c r="E424" i="4"/>
  <c r="D419" i="1" s="1"/>
  <c r="G1179" i="1"/>
  <c r="H1179" i="1"/>
  <c r="H296" i="1"/>
  <c r="G296" i="1"/>
  <c r="F424" i="4"/>
  <c r="C419" i="1"/>
  <c r="H634" i="1"/>
  <c r="G634" i="1"/>
  <c r="D646" i="4"/>
  <c r="C638" i="1"/>
  <c r="H297" i="1"/>
  <c r="G297" i="1"/>
  <c r="E646" i="4" l="1"/>
  <c r="D638" i="1"/>
  <c r="E645" i="4"/>
  <c r="F644" i="4"/>
  <c r="H637" i="1"/>
  <c r="G637" i="1"/>
  <c r="F425" i="4"/>
  <c r="H419" i="1"/>
  <c r="G419" i="1"/>
  <c r="D649" i="4"/>
  <c r="F645" i="4"/>
  <c r="C639" i="1"/>
  <c r="F646" i="4"/>
  <c r="D650" i="4"/>
  <c r="C640" i="1"/>
  <c r="H420" i="1"/>
  <c r="G420" i="1"/>
  <c r="M3" i="9"/>
  <c r="E650" i="4" l="1"/>
  <c r="D640" i="1"/>
  <c r="H640" i="1" s="1"/>
  <c r="G638" i="1"/>
  <c r="H333" i="9"/>
  <c r="G333" i="9"/>
  <c r="H20" i="3"/>
  <c r="C644" i="1"/>
  <c r="F649" i="4"/>
  <c r="H19" i="3"/>
  <c r="C643" i="1"/>
  <c r="E649" i="4"/>
  <c r="D639" i="1"/>
  <c r="H639" i="1" s="1"/>
  <c r="H638" i="1"/>
  <c r="G640" i="1" l="1"/>
  <c r="I20" i="3"/>
  <c r="D644" i="1"/>
  <c r="G297" i="9"/>
  <c r="E297" i="9" s="1"/>
  <c r="B297" i="9" s="1"/>
  <c r="I19" i="3"/>
  <c r="D643" i="1"/>
  <c r="H7" i="3" s="1"/>
  <c r="H644" i="1"/>
  <c r="G644" i="1"/>
  <c r="F650" i="4"/>
  <c r="G639" i="1"/>
  <c r="E333" i="9"/>
  <c r="J3" i="9" l="1"/>
  <c r="G643" i="1"/>
  <c r="B333" i="9"/>
  <c r="E298" i="9"/>
  <c r="I8" i="3" s="1"/>
  <c r="H643" i="1"/>
  <c r="G295" i="9" l="1"/>
  <c r="L293" i="9"/>
  <c r="F293" i="9" s="1"/>
  <c r="H295" i="9"/>
  <c r="H18" i="9"/>
  <c r="G18" i="9"/>
  <c r="E18" i="9" s="1"/>
  <c r="B18" i="9" s="1"/>
  <c r="G17" i="9"/>
  <c r="L16" i="9"/>
  <c r="H15" i="9"/>
  <c r="I6" i="9"/>
  <c r="K12" i="9"/>
  <c r="I7" i="9"/>
  <c r="K13" i="9"/>
  <c r="I8" i="9"/>
  <c r="M15" i="9"/>
  <c r="K7" i="9"/>
  <c r="J12" i="9"/>
  <c r="K9" i="9"/>
  <c r="L15" i="9"/>
  <c r="F15" i="9" s="1"/>
  <c r="G21" i="9"/>
  <c r="J8" i="9"/>
  <c r="J17" i="9"/>
  <c r="K8" i="9"/>
  <c r="J13" i="9"/>
  <c r="K10" i="9"/>
  <c r="G16" i="9"/>
  <c r="H21" i="9"/>
  <c r="I13" i="9"/>
  <c r="E13" i="9" s="1"/>
  <c r="B13" i="9" s="1"/>
  <c r="J9" i="9"/>
  <c r="K5" i="9"/>
  <c r="J10" i="9"/>
  <c r="E10" i="9" s="1"/>
  <c r="B10" i="9" s="1"/>
  <c r="M16" i="9"/>
  <c r="G22" i="9"/>
  <c r="K6" i="9"/>
  <c r="J11" i="9"/>
  <c r="I17" i="9"/>
  <c r="H22" i="9"/>
  <c r="I9" i="9"/>
  <c r="E9" i="9" s="1"/>
  <c r="B9" i="9" s="1"/>
  <c r="G15" i="9"/>
  <c r="E15" i="9" s="1"/>
  <c r="J5" i="9"/>
  <c r="J6" i="9"/>
  <c r="I11" i="9"/>
  <c r="H17" i="9"/>
  <c r="J7" i="9"/>
  <c r="I12" i="9"/>
  <c r="E12" i="9" s="1"/>
  <c r="B12" i="9" s="1"/>
  <c r="I5" i="9"/>
  <c r="K11" i="9"/>
  <c r="H16" i="9"/>
  <c r="E5" i="9" l="1"/>
  <c r="B5" i="9" s="1"/>
  <c r="E22" i="9"/>
  <c r="B22" i="9" s="1"/>
  <c r="E21" i="9"/>
  <c r="B21" i="9" s="1"/>
  <c r="E7" i="9"/>
  <c r="B7" i="9" s="1"/>
  <c r="F16" i="9"/>
  <c r="F14" i="9" s="1"/>
  <c r="B15" i="9"/>
  <c r="E17" i="9"/>
  <c r="B17" i="9" s="1"/>
  <c r="B293" i="9"/>
  <c r="F23" i="9"/>
  <c r="E11" i="9"/>
  <c r="B11" i="9" s="1"/>
  <c r="E16" i="9"/>
  <c r="E8" i="9"/>
  <c r="B8" i="9" s="1"/>
  <c r="E6" i="9"/>
  <c r="B6" i="9" s="1"/>
  <c r="E295" i="9"/>
  <c r="B16" i="9" l="1"/>
  <c r="F3" i="9"/>
  <c r="E14" i="9"/>
  <c r="I13" i="3" s="1"/>
  <c r="B295" i="9"/>
  <c r="E23" i="9"/>
  <c r="I7" i="3" s="1"/>
  <c r="E4" i="9"/>
  <c r="E3" i="9" l="1"/>
</calcChain>
</file>

<file path=xl/sharedStrings.xml><?xml version="1.0" encoding="utf-8"?>
<sst xmlns="http://schemas.openxmlformats.org/spreadsheetml/2006/main" count="4718" uniqueCount="3655">
  <si>
    <t>Obveznik:</t>
  </si>
  <si>
    <t>53898 - Lokalna razvojna agencija Grada Pakraca "PAK-RA"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</si>
  <si>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</si>
  <si>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</si>
  <si>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</si>
  <si>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</si>
  <si>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</si>
  <si>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</si>
  <si>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</si>
  <si>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</si>
  <si>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</si>
  <si>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</si>
  <si>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</si>
  <si>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</si>
  <si>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</si>
  <si>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</si>
  <si>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</si>
  <si>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</si>
  <si>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</si>
  <si>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</si>
  <si>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</si>
  <si>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</si>
  <si>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</si>
  <si>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</si>
  <si>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</si>
  <si>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</si>
  <si>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</si>
  <si>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</si>
  <si>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</si>
  <si>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</si>
  <si>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</si>
  <si>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</si>
  <si>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</si>
  <si>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</si>
  <si>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</si>
  <si>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</si>
  <si>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</si>
  <si>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</si>
  <si>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</si>
  <si>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</si>
  <si>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</si>
  <si>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</si>
  <si>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</si>
  <si>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</si>
  <si>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</si>
  <si>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</si>
  <si>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</si>
  <si>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</si>
  <si>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</si>
  <si>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</si>
  <si>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</si>
  <si>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</si>
  <si>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</si>
  <si>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</si>
  <si>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</si>
  <si>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</si>
  <si>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</si>
  <si>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</si>
  <si>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</si>
  <si>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</si>
  <si>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</si>
  <si>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</si>
  <si>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</si>
  <si>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</si>
  <si>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</si>
  <si>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</si>
  <si>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</si>
  <si>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</si>
  <si>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</si>
  <si>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</si>
  <si>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</si>
  <si>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</si>
  <si>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</si>
  <si>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</si>
  <si>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</si>
  <si>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</si>
  <si>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</si>
  <si>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</si>
  <si>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</si>
  <si>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</si>
  <si>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</si>
  <si>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</si>
  <si>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</si>
  <si>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</si>
  <si>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</si>
  <si>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</si>
  <si>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</si>
  <si>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</si>
  <si>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</si>
  <si>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</si>
  <si>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</si>
  <si>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</si>
  <si>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</si>
  <si>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</si>
  <si>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</si>
  <si>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</si>
  <si>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</si>
  <si>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</si>
  <si>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</si>
  <si>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</si>
  <si>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</si>
  <si>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</si>
  <si>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</si>
  <si>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</si>
  <si>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</si>
  <si>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</si>
  <si>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</si>
  <si>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</si>
  <si>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</si>
  <si>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</si>
  <si>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</si>
  <si>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</si>
  <si>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</si>
  <si>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</si>
  <si>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</si>
  <si>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</si>
  <si>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</si>
  <si>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</si>
  <si>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</si>
  <si>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</si>
  <si>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</si>
  <si>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</si>
  <si>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</si>
  <si>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</si>
  <si>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</si>
  <si>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</si>
  <si>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</si>
  <si>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</si>
  <si>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</si>
  <si>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</si>
  <si>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</si>
  <si>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</si>
  <si>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</si>
  <si>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</si>
  <si>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</si>
  <si>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</si>
  <si>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</si>
  <si>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</si>
  <si>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</si>
  <si>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</si>
  <si>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</si>
  <si>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</si>
  <si>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</si>
  <si>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</si>
  <si>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</si>
  <si>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</si>
  <si>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</si>
  <si>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</si>
  <si>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</si>
  <si>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</si>
  <si>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</si>
  <si>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</si>
  <si>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</si>
  <si>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</si>
  <si>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</si>
  <si>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</si>
  <si>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</si>
  <si>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</si>
  <si>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</si>
  <si>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</si>
  <si>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</si>
  <si>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</si>
  <si>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</si>
  <si>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</si>
  <si>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</si>
  <si>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</si>
  <si>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</si>
  <si>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</si>
  <si>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</si>
  <si>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</si>
  <si>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</si>
  <si>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</si>
  <si>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</si>
  <si>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</si>
  <si>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</si>
  <si>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</si>
  <si>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</si>
  <si>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</si>
  <si>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</si>
  <si>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</si>
  <si>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</si>
  <si>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</si>
  <si>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</si>
  <si>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</si>
  <si>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</si>
  <si>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</si>
  <si>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</si>
  <si>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</si>
  <si>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</si>
  <si>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</si>
  <si>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</si>
  <si>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</si>
  <si>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</si>
  <si>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</si>
  <si>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</si>
  <si>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</si>
  <si>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</si>
  <si>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</si>
  <si>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</si>
  <si>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</si>
  <si>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</si>
  <si>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</si>
  <si>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</si>
  <si>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</si>
  <si>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</si>
  <si>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</si>
  <si>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</si>
  <si>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</si>
  <si>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</si>
  <si>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</si>
  <si>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</si>
  <si>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</si>
  <si>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</si>
  <si>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</si>
  <si>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</si>
  <si>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</si>
  <si>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</si>
  <si>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</si>
  <si>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</si>
  <si>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</si>
  <si>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</si>
  <si>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</si>
  <si>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</si>
  <si>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</si>
  <si>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</si>
  <si>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</si>
  <si>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</si>
  <si>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</si>
  <si>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</si>
  <si>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</si>
  <si>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</si>
  <si>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</si>
  <si>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</si>
  <si>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</si>
  <si>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</si>
  <si>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</si>
  <si>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</si>
  <si>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</si>
  <si>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</si>
  <si>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</si>
  <si>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</si>
  <si>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</si>
  <si>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</si>
  <si>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</si>
  <si>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</si>
  <si>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</si>
  <si>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</si>
  <si>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</si>
  <si>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</si>
  <si>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</si>
  <si>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</si>
  <si>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</si>
  <si>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</si>
  <si>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</si>
  <si>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</si>
  <si>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</si>
  <si>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</si>
  <si>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</si>
  <si>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</si>
  <si>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</si>
  <si>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</si>
  <si>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</si>
  <si>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</si>
  <si>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</si>
  <si>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</si>
  <si>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</si>
  <si>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</si>
  <si>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</si>
  <si>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</si>
  <si>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</si>
  <si>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</si>
  <si>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</si>
  <si>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</si>
  <si>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</si>
  <si>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</si>
  <si>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</si>
  <si>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</si>
  <si>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</si>
  <si>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</si>
  <si>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</si>
  <si>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</si>
  <si>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</si>
  <si>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</si>
  <si>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</si>
  <si>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</si>
  <si>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</si>
  <si>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</si>
  <si>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</si>
  <si>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</si>
  <si>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</si>
  <si>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</si>
  <si>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</si>
  <si>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</si>
  <si>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</si>
  <si>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</si>
  <si>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</si>
  <si>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</si>
  <si>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</si>
  <si>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</si>
  <si>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</si>
  <si>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</si>
  <si>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</si>
  <si>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</si>
  <si>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</si>
  <si>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</si>
  <si>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</si>
  <si>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</si>
  <si>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</si>
  <si>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</si>
  <si>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</si>
  <si>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</si>
  <si>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</si>
  <si>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</si>
  <si>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</si>
  <si>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</si>
  <si>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</si>
  <si>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</si>
  <si>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</si>
  <si>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</si>
  <si>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</si>
  <si>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</si>
  <si>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</si>
  <si>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</si>
  <si>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</si>
  <si>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</si>
  <si>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</si>
  <si>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</si>
  <si>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</si>
  <si>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</si>
  <si>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</si>
  <si>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</si>
  <si>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</si>
  <si>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</si>
  <si>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</si>
  <si>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</si>
  <si>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</si>
  <si>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</si>
  <si>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</si>
  <si>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</si>
  <si>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</si>
  <si>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</si>
  <si>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</si>
  <si>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</si>
  <si>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</si>
  <si>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</si>
  <si>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</si>
  <si>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</si>
  <si>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</si>
  <si>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</si>
  <si>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</si>
  <si>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</si>
  <si>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</si>
  <si>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</si>
  <si>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</si>
  <si>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</si>
  <si>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</si>
  <si>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</si>
  <si>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</si>
  <si>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</si>
  <si>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</si>
  <si>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</si>
  <si>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</si>
  <si>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</si>
  <si>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</si>
  <si>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</si>
  <si>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</si>
  <si>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</si>
  <si>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</si>
  <si>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</si>
  <si>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</si>
  <si>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</si>
  <si>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</si>
  <si>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</si>
  <si>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</si>
  <si>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</si>
  <si>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</si>
  <si>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</si>
  <si>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</si>
  <si>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</si>
  <si>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</si>
  <si>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</si>
  <si>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</si>
  <si>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</si>
  <si>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</si>
  <si>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</si>
  <si>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</si>
  <si>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</si>
  <si>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</si>
  <si>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</si>
  <si>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</si>
  <si>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</si>
  <si>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</si>
  <si>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</si>
  <si>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</si>
  <si>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</si>
  <si>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</si>
  <si>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</si>
  <si>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</si>
  <si>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</si>
  <si>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</si>
  <si>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</si>
  <si>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</si>
  <si>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</si>
  <si>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</si>
  <si>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</si>
  <si>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</si>
  <si>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</si>
  <si>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</si>
  <si>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</si>
  <si>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</si>
  <si>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</si>
  <si>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</si>
  <si>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</si>
  <si>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</si>
  <si>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</si>
  <si>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</si>
  <si>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</si>
  <si>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</si>
  <si>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</si>
  <si>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</si>
  <si>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</si>
  <si>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</si>
  <si>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</si>
  <si>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</si>
  <si>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</si>
  <si>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</si>
  <si>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</si>
  <si>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</si>
  <si>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</si>
  <si>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</si>
  <si>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</si>
  <si>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</si>
  <si>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</si>
  <si>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</si>
  <si>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</si>
  <si>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</si>
  <si>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</si>
  <si>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</si>
  <si>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</si>
  <si>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</si>
  <si>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</si>
  <si>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</si>
  <si>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</si>
  <si>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</si>
  <si>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</si>
  <si>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</si>
  <si>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</si>
  <si>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</si>
  <si>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</si>
  <si>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</si>
  <si>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</si>
  <si>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</si>
  <si>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</si>
  <si>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</si>
  <si>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</si>
  <si>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</si>
  <si>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</si>
  <si>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</si>
  <si>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</si>
  <si>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</si>
  <si>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</si>
  <si>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</si>
  <si>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</si>
  <si>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</si>
  <si>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</si>
  <si>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</si>
  <si>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</si>
  <si>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</si>
  <si>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</si>
  <si>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</si>
  <si>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</si>
  <si>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</si>
  <si>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</si>
  <si>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</si>
  <si>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</si>
  <si>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</si>
  <si>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</si>
  <si>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</si>
  <si>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</si>
  <si>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</si>
  <si>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</si>
  <si>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</si>
  <si>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</si>
  <si>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</si>
  <si>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</si>
  <si>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</si>
  <si>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</si>
  <si>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</si>
  <si>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</si>
  <si>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</si>
  <si>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</si>
  <si>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</si>
  <si>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</si>
  <si>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</si>
  <si>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</si>
  <si>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</si>
  <si>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</si>
  <si>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</si>
  <si>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</si>
  <si>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</si>
  <si>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</si>
  <si>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</si>
  <si>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</si>
  <si>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</si>
  <si>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</si>
  <si>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</si>
  <si>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</si>
  <si>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</si>
  <si>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</si>
  <si>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</si>
  <si>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</si>
  <si>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</si>
  <si>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</si>
  <si>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</si>
  <si>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</si>
  <si>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</si>
  <si>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</si>
  <si>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</si>
  <si>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</si>
  <si>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</si>
  <si>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</si>
  <si>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</si>
  <si>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</si>
  <si>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</si>
  <si>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</si>
  <si>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</si>
  <si>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</si>
  <si>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</si>
  <si>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</si>
  <si>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</si>
  <si>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</si>
  <si>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</si>
  <si>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</si>
  <si>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</si>
  <si>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</si>
  <si>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</si>
  <si>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</si>
  <si>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</si>
  <si>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</si>
  <si>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</si>
  <si>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</si>
  <si>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</si>
  <si>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</si>
  <si>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</si>
  <si>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</si>
  <si>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</si>
  <si>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</si>
  <si>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</si>
  <si>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</si>
  <si>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</si>
  <si>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</si>
  <si>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</si>
  <si>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</si>
  <si>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</si>
  <si>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</si>
  <si>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</si>
  <si>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</si>
  <si>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</si>
  <si>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</si>
  <si>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</si>
  <si>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</si>
  <si>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</si>
  <si>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</si>
  <si>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</si>
  <si>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</si>
  <si>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</si>
  <si>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</si>
  <si>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</si>
  <si>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</si>
  <si>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</si>
  <si>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</si>
  <si>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</si>
  <si>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</si>
  <si>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</si>
  <si>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</si>
  <si>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</si>
  <si>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</si>
  <si>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</si>
  <si>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</si>
  <si>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</si>
  <si>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</si>
  <si>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</si>
  <si>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</si>
  <si>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</si>
  <si>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</si>
  <si>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</si>
  <si>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</si>
  <si>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</si>
  <si>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</si>
  <si>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</si>
  <si>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</si>
  <si>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</si>
  <si>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</si>
  <si>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</si>
  <si>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</si>
  <si>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</si>
  <si>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</si>
  <si>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</si>
  <si>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</si>
  <si>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</si>
  <si>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</si>
  <si>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</si>
  <si>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</si>
  <si>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</si>
  <si>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</si>
  <si>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</si>
  <si>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</si>
  <si>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</si>
  <si>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</si>
  <si>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</si>
  <si>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</si>
  <si>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</si>
  <si>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</si>
  <si>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</si>
  <si>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</si>
  <si>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</si>
  <si>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</si>
  <si>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</si>
  <si>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</si>
  <si>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</si>
  <si>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</si>
  <si>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</si>
  <si>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</si>
  <si>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</si>
  <si>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</si>
  <si>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</si>
  <si>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</si>
  <si>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</si>
  <si>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</si>
  <si>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</si>
  <si>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</si>
  <si>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</si>
  <si>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</si>
  <si>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</si>
  <si>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</si>
  <si>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</si>
  <si>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</si>
  <si>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</si>
  <si>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</si>
  <si>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</si>
  <si>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</si>
  <si>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</si>
  <si>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</si>
  <si>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</si>
  <si>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</si>
  <si>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</si>
  <si>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</si>
  <si>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</si>
  <si>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</si>
  <si>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</si>
  <si>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</si>
  <si>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</si>
  <si>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</si>
  <si>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</si>
  <si>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</si>
  <si>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</si>
  <si>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</si>
  <si>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</si>
  <si>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</si>
  <si>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</si>
  <si>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</si>
  <si>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</si>
  <si>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</si>
  <si>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</si>
  <si>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</si>
  <si>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</si>
  <si>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</si>
  <si>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</si>
  <si>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</si>
  <si>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</si>
  <si>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</si>
  <si>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</si>
  <si>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</si>
  <si>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</si>
  <si>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</si>
  <si>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</si>
  <si>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</si>
  <si>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</si>
  <si>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</si>
  <si>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</si>
  <si>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</si>
  <si>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</si>
  <si>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</si>
  <si>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</si>
  <si>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</si>
  <si>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</si>
  <si>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</si>
  <si>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</si>
  <si>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</si>
  <si>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</si>
  <si>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</si>
  <si>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</si>
  <si>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</si>
  <si>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</si>
  <si>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</si>
  <si>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</si>
  <si>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</si>
  <si>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</si>
  <si>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</si>
  <si>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</si>
  <si>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</si>
  <si>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</si>
  <si>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</si>
  <si>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</si>
  <si>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</si>
  <si>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</si>
  <si>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</si>
  <si>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</si>
  <si>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</si>
  <si>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</si>
  <si>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</si>
  <si>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</si>
  <si>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</si>
  <si>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</si>
  <si>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</si>
  <si>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</si>
  <si>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</si>
  <si>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</si>
  <si>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</si>
  <si>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</si>
  <si>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</si>
  <si>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</si>
  <si>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</si>
  <si>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</si>
  <si>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</si>
  <si>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</si>
  <si>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</si>
  <si>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</si>
  <si>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</si>
  <si>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</si>
  <si>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</si>
  <si>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</si>
  <si>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</si>
  <si>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</si>
  <si>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</si>
  <si>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</si>
  <si>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</si>
  <si>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</si>
  <si>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</si>
  <si>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</si>
  <si>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</si>
  <si>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</si>
  <si>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</si>
  <si>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</si>
  <si>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</si>
  <si>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</si>
  <si>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</si>
  <si>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</si>
  <si>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</si>
  <si>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</si>
  <si>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</si>
  <si>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</si>
  <si>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</si>
  <si>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</si>
  <si>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</si>
  <si>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</si>
  <si>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</si>
  <si>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</si>
  <si>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</si>
  <si>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</si>
  <si>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</si>
  <si>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</si>
  <si>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</si>
  <si>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</si>
  <si>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</si>
  <si>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</si>
  <si>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</si>
  <si>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</si>
  <si>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</si>
  <si>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</si>
  <si>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</si>
  <si>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</si>
  <si>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</si>
  <si>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</si>
  <si>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</si>
  <si>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</si>
  <si>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</si>
  <si>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</si>
  <si>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</si>
  <si>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</si>
  <si>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</si>
  <si>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</si>
  <si>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</si>
  <si>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</si>
  <si>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</si>
  <si>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</si>
  <si>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</si>
  <si>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</si>
  <si>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</si>
  <si>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</si>
  <si>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</si>
  <si>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</si>
  <si>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</si>
  <si>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</si>
  <si>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</si>
  <si>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</si>
  <si>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</si>
  <si>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</si>
  <si>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</si>
  <si>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</si>
  <si>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</si>
  <si>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</si>
  <si>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</si>
  <si>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</si>
  <si>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</si>
  <si>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</si>
  <si>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</si>
  <si>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</si>
  <si>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</si>
  <si>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</si>
  <si>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</si>
  <si>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</si>
  <si>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</si>
  <si>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</si>
  <si>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</si>
  <si>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</si>
  <si>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</si>
  <si>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</si>
  <si>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</si>
  <si>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</si>
  <si>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</si>
  <si>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</si>
  <si>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</si>
  <si>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</si>
  <si>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</si>
  <si>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</si>
  <si>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</si>
  <si>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</si>
  <si>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</si>
  <si>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</si>
  <si>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</si>
  <si>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</si>
  <si>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</si>
  <si>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</si>
  <si>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</si>
  <si>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</si>
  <si>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</si>
  <si>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</si>
  <si>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</si>
  <si>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</si>
  <si>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</si>
  <si>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</si>
  <si>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</si>
  <si>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</si>
  <si>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</si>
  <si>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</si>
  <si>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</si>
  <si>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</si>
  <si>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</si>
  <si>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</si>
  <si>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</si>
  <si>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</si>
  <si>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</si>
  <si>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</si>
  <si>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</si>
  <si>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</si>
  <si>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</si>
  <si>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</si>
  <si>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</si>
  <si>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</si>
  <si>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</si>
  <si>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</si>
  <si>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</si>
  <si>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</si>
  <si>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</si>
  <si>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</si>
  <si>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</si>
  <si>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</si>
  <si>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</si>
  <si>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</si>
  <si>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</si>
  <si>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</si>
  <si>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</si>
  <si>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</si>
  <si>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</si>
  <si>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</si>
  <si>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</si>
  <si>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</si>
  <si>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</si>
  <si>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</si>
  <si>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</si>
  <si>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</si>
  <si>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</si>
  <si>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</si>
  <si>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</si>
  <si>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</si>
  <si>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</si>
  <si>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</si>
  <si>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</si>
  <si>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</si>
  <si>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</si>
  <si>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</si>
  <si>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</si>
  <si>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</si>
  <si>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</si>
  <si>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</si>
  <si>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</si>
  <si>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</si>
  <si>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</si>
  <si>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</si>
  <si>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</si>
  <si>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</si>
  <si>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</si>
  <si>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</si>
  <si>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</si>
  <si>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</si>
  <si>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</si>
  <si>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</si>
  <si>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</si>
  <si>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</si>
  <si>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</si>
  <si>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</si>
  <si>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</si>
  <si>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</si>
  <si>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</si>
  <si>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</si>
  <si>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</si>
  <si>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</si>
  <si>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</si>
  <si>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</si>
  <si>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</si>
  <si>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</si>
  <si>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</si>
  <si>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</si>
  <si>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</si>
  <si>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</si>
  <si>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</si>
  <si>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</si>
  <si>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</si>
  <si>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</si>
  <si>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</si>
  <si>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</si>
  <si>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</si>
  <si>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</si>
  <si>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</si>
  <si>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</si>
  <si>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</si>
  <si>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</si>
  <si>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</si>
  <si>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</si>
  <si>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</si>
  <si>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</si>
  <si>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</si>
  <si>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</si>
  <si>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</si>
  <si>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</si>
  <si>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</si>
  <si>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</si>
  <si>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</si>
  <si>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</si>
  <si>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</si>
  <si>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</si>
  <si>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</si>
  <si>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</si>
  <si>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</si>
  <si>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</si>
  <si>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</si>
  <si>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</si>
  <si>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</si>
  <si>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</si>
  <si>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</si>
  <si>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</si>
  <si>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</si>
  <si>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</si>
  <si>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</si>
  <si>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</si>
  <si>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</si>
  <si>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</si>
  <si>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</si>
  <si>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</si>
  <si>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</si>
  <si>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</si>
  <si>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</si>
  <si>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</si>
  <si>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</si>
  <si>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</si>
  <si>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</si>
  <si>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</si>
  <si>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</si>
  <si>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</si>
  <si>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</si>
  <si>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</si>
  <si>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</si>
  <si>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</si>
  <si>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</si>
  <si>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</si>
  <si>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</si>
  <si>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</si>
  <si>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</si>
  <si>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</si>
  <si>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</si>
  <si>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</si>
  <si>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</si>
  <si>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</si>
  <si>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</si>
  <si>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</si>
  <si>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</si>
  <si>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</si>
  <si>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</si>
  <si>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</si>
  <si>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</si>
  <si>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</si>
  <si>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</si>
  <si>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</si>
  <si>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</si>
  <si>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</si>
  <si>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</si>
  <si>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</si>
  <si>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</si>
  <si>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</si>
  <si>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</si>
  <si>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</si>
  <si>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</si>
  <si>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</si>
  <si>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</si>
  <si>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</si>
  <si>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</si>
  <si>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</si>
  <si>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</si>
  <si>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</si>
  <si>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</si>
  <si>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</si>
  <si>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</si>
  <si>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</si>
  <si>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</si>
  <si>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</si>
  <si>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</si>
  <si>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</si>
  <si>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</si>
  <si>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</si>
  <si>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</si>
  <si>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</si>
  <si>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</si>
  <si>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</si>
  <si>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</si>
  <si>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</si>
  <si>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</si>
  <si>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</si>
  <si>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</si>
  <si>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</si>
  <si>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</si>
  <si>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</si>
  <si>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</si>
  <si>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</si>
  <si>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</si>
  <si>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</si>
  <si>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</si>
  <si>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</si>
  <si>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</si>
  <si>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</si>
  <si>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</si>
  <si>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</si>
  <si>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</si>
  <si>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</si>
  <si>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</si>
  <si>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</si>
  <si>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</si>
  <si>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</si>
  <si>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</si>
  <si>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</si>
  <si>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</si>
  <si>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</si>
  <si>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</si>
  <si>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</si>
  <si>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</si>
  <si>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</si>
  <si>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</si>
  <si>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</si>
  <si>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</si>
  <si>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</si>
  <si>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</si>
  <si>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</si>
  <si>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</si>
  <si>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</si>
  <si>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</si>
  <si>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</si>
  <si>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</si>
  <si>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</si>
  <si>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</si>
  <si>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</si>
  <si>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</si>
  <si>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</si>
  <si>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</si>
  <si>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</si>
  <si>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</si>
  <si>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</si>
  <si>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</si>
  <si>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</si>
  <si>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</si>
  <si>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</si>
  <si>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</si>
  <si>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</si>
  <si>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</si>
  <si>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</si>
  <si>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</si>
  <si>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</si>
  <si>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</si>
  <si>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</si>
  <si>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</si>
  <si>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</si>
  <si>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</si>
  <si>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</si>
  <si>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</si>
  <si>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</si>
  <si>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</si>
  <si>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</si>
  <si>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</si>
  <si>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</si>
  <si>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</si>
  <si>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</si>
  <si>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</si>
  <si>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</si>
  <si>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</si>
  <si>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</si>
  <si>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</si>
  <si>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</si>
  <si>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</si>
  <si>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</si>
  <si>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</si>
  <si>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</si>
  <si>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</si>
  <si>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</si>
  <si>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</si>
  <si>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</si>
  <si>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</si>
  <si>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</si>
  <si>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</si>
  <si>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</si>
  <si>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</si>
  <si>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</si>
  <si>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</si>
  <si>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</si>
  <si>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</si>
  <si>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</si>
  <si>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</si>
  <si>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</si>
  <si>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</si>
  <si>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</si>
  <si>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</si>
  <si>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</si>
  <si>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</si>
  <si>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</si>
  <si>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</si>
  <si>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</si>
  <si>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</si>
  <si>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</si>
  <si>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</si>
  <si>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</si>
  <si>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</si>
  <si>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</si>
  <si>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</si>
  <si>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</si>
  <si>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</si>
  <si>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</si>
  <si>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</si>
  <si>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</si>
  <si>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</si>
  <si>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</si>
  <si>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</si>
  <si>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</si>
  <si>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</si>
  <si>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</si>
  <si>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</si>
  <si>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</si>
  <si>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</si>
  <si>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</si>
  <si>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</si>
  <si>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</si>
  <si>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</si>
  <si>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</si>
  <si>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</si>
  <si>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</si>
  <si>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</si>
  <si>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</si>
  <si>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</si>
  <si>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</si>
  <si>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</si>
  <si>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</si>
  <si>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</si>
  <si>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</si>
  <si>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</si>
  <si>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</si>
  <si>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</si>
  <si>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</si>
  <si>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</si>
  <si>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</si>
  <si>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</si>
  <si>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</si>
  <si>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</si>
  <si>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</si>
  <si>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</si>
  <si>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</si>
  <si>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</si>
  <si>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</si>
  <si>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</si>
  <si>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</si>
  <si>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</si>
  <si>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</si>
  <si>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</si>
  <si>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</si>
  <si>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</si>
  <si>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</si>
  <si>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</si>
  <si>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</si>
  <si>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</si>
  <si>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</si>
  <si>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</si>
  <si>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</si>
  <si>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</si>
  <si>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</si>
  <si>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</si>
  <si>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</si>
  <si>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</si>
  <si>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</si>
  <si>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</si>
  <si>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</si>
  <si>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</si>
  <si>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</si>
  <si>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</si>
  <si>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</si>
  <si>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</si>
  <si>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</si>
  <si>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</si>
  <si>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</si>
  <si>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</si>
  <si>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</si>
  <si>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</si>
  <si>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</si>
  <si>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</si>
  <si>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</si>
  <si>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</si>
  <si>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</si>
  <si>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</si>
  <si>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</si>
  <si>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</si>
  <si>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</si>
  <si>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</si>
  <si>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</si>
  <si>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</si>
  <si>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</si>
  <si>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</si>
  <si>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</si>
  <si>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</si>
  <si>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</si>
  <si>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</si>
  <si>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</si>
  <si>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</si>
  <si>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</si>
  <si>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</si>
  <si>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</si>
  <si>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</si>
  <si>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</si>
  <si>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</si>
  <si>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</si>
  <si>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</si>
  <si>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</si>
  <si>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</si>
  <si>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</si>
  <si>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</si>
  <si>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</si>
  <si>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</si>
  <si>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</si>
  <si>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</si>
  <si>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</si>
  <si>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</si>
  <si>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</si>
  <si>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</si>
  <si>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</si>
  <si>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</si>
  <si>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</si>
  <si>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</si>
  <si>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</si>
  <si>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</si>
  <si>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</si>
  <si>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</si>
  <si>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</si>
  <si>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</si>
  <si>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</si>
  <si>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</si>
  <si>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</si>
  <si>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</si>
  <si>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</si>
  <si>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</si>
  <si>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</si>
  <si>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</si>
  <si>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</si>
  <si>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</si>
  <si>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</si>
  <si>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</si>
  <si>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</si>
  <si>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</si>
  <si>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</si>
  <si>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</si>
  <si>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</si>
  <si>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</si>
  <si>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</si>
  <si>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</si>
  <si>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</si>
  <si>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</si>
  <si>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</si>
  <si>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</si>
  <si>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</si>
  <si>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</si>
  <si>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</si>
  <si>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</si>
  <si>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</si>
  <si>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</si>
  <si>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</si>
  <si>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</si>
  <si>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</si>
  <si>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</si>
  <si>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</si>
  <si>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</si>
  <si>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</si>
  <si>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</si>
  <si>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</si>
  <si>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</si>
  <si>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</si>
  <si>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</si>
  <si>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</si>
  <si>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</si>
  <si>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</si>
  <si>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</si>
  <si>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</si>
  <si>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</si>
  <si>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</si>
  <si>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</si>
  <si>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</si>
  <si>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</si>
  <si>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</si>
  <si>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</si>
  <si>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</si>
  <si>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</si>
  <si>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</si>
  <si>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</si>
  <si>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</si>
  <si>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</si>
  <si>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</si>
  <si>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</si>
  <si>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</si>
  <si>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</si>
  <si>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</si>
  <si>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</si>
  <si>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</si>
  <si>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</si>
  <si>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</si>
  <si>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</si>
  <si>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</si>
  <si>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</si>
  <si>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</si>
  <si>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</si>
  <si>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</si>
  <si>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</si>
  <si>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</si>
  <si>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</si>
  <si>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</si>
  <si>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</si>
  <si>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</si>
  <si>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</si>
  <si>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</si>
  <si>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</si>
  <si>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</si>
  <si>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</si>
  <si>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</si>
  <si>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</si>
  <si>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</si>
  <si>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</si>
  <si>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</si>
  <si>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</si>
  <si>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</si>
  <si>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</si>
  <si>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</si>
  <si>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</si>
  <si>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</si>
  <si>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</si>
  <si>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</si>
  <si>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</si>
  <si>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</si>
  <si>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</si>
  <si>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</si>
  <si>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</si>
  <si>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</si>
  <si>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</si>
  <si>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</si>
  <si>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</si>
  <si>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</si>
  <si>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</si>
  <si>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</si>
  <si>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</si>
  <si>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</si>
  <si>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</si>
  <si>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</si>
  <si>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</si>
  <si>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</si>
  <si>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</si>
  <si>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</si>
  <si>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</si>
  <si>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</si>
  <si>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</si>
  <si>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</si>
  <si>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</si>
  <si>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</si>
  <si>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</si>
  <si>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</si>
  <si>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</si>
  <si>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</si>
  <si>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</si>
  <si>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</si>
  <si>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</si>
  <si>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</si>
  <si>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</si>
  <si>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</si>
  <si>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</si>
  <si>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</si>
  <si>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</si>
  <si>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</si>
  <si>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</si>
  <si>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</si>
  <si>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</si>
  <si>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</si>
  <si>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</si>
  <si>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</si>
  <si>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</si>
  <si>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</si>
  <si>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</si>
  <si>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</si>
  <si>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</si>
  <si>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</si>
  <si>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</si>
  <si>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</si>
  <si>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</si>
  <si>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</si>
  <si>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</si>
  <si>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</si>
  <si>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</si>
  <si>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</si>
  <si>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</si>
  <si>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</si>
  <si>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</si>
  <si>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</si>
  <si>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</si>
  <si>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</si>
  <si>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</si>
  <si>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</si>
  <si>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</si>
  <si>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</si>
  <si>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</si>
  <si>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</si>
  <si>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</si>
  <si>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</si>
  <si>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</si>
  <si>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</si>
  <si>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</si>
  <si>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</si>
  <si>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</si>
  <si>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</si>
  <si>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</si>
  <si>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</si>
  <si>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</si>
  <si>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</si>
  <si>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</si>
  <si>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</si>
  <si>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</si>
  <si>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</si>
  <si>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</si>
  <si>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</si>
  <si>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</si>
  <si>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</si>
  <si>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</si>
  <si>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</si>
  <si>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</si>
  <si>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</si>
  <si>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</si>
  <si>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</si>
  <si>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</si>
  <si>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</si>
  <si>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</si>
  <si>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</si>
  <si>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</si>
  <si>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</si>
  <si>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</si>
  <si>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</si>
  <si>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</si>
  <si>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</si>
  <si>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</si>
  <si>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</si>
  <si>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</si>
  <si>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</si>
  <si>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</si>
  <si>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</si>
  <si>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</si>
  <si>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</si>
  <si>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</si>
  <si>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</si>
  <si>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</si>
  <si>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</si>
  <si>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</si>
  <si>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</si>
  <si>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</si>
  <si>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</si>
  <si>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</si>
  <si>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</si>
  <si>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</si>
  <si>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</si>
  <si>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</si>
  <si>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</si>
  <si>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</si>
  <si>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</si>
  <si>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</si>
  <si>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</si>
  <si>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</si>
  <si>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</si>
  <si>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</si>
  <si>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</si>
  <si>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</si>
  <si>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</si>
  <si>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</si>
  <si>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</si>
  <si>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</si>
  <si>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</si>
  <si>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</si>
  <si>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</si>
  <si>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</si>
  <si>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</si>
  <si>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</si>
  <si>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</si>
  <si>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</si>
  <si>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</si>
  <si>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</si>
  <si>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</si>
  <si>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</si>
  <si>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</si>
  <si>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</si>
  <si>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</si>
  <si>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</si>
  <si>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</si>
  <si>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</si>
  <si>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</si>
  <si>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</si>
  <si>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</si>
  <si>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</si>
  <si>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</si>
  <si>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</si>
  <si>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</si>
  <si>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</si>
  <si>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</si>
  <si>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</si>
  <si>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</si>
  <si>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</si>
  <si>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</si>
  <si>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</si>
  <si>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</si>
  <si>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</si>
  <si>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</si>
  <si>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</si>
  <si>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</si>
  <si>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</si>
  <si>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</si>
  <si>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</si>
  <si>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</si>
  <si>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</si>
  <si>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</si>
  <si>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</si>
  <si>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</si>
  <si>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</si>
  <si>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</si>
  <si>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</si>
  <si>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</si>
  <si>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</si>
  <si>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</si>
  <si>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</si>
  <si>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</si>
  <si>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</si>
  <si>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</si>
  <si>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</si>
  <si>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</si>
  <si>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</si>
  <si>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</si>
  <si>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</si>
  <si>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</si>
  <si>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</si>
  <si>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</si>
  <si>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</si>
  <si>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</si>
  <si>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</si>
  <si>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</si>
  <si>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</si>
  <si>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</si>
  <si>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</si>
  <si>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</si>
  <si>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</si>
  <si>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</si>
  <si>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</si>
  <si>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</si>
  <si>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</si>
  <si>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</si>
  <si>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</si>
  <si>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</si>
  <si>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</si>
  <si>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</si>
  <si>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</si>
  <si>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</si>
  <si>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</si>
  <si>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</si>
  <si>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</si>
  <si>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</si>
  <si>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</si>
  <si>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</si>
  <si>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</si>
  <si>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</si>
  <si>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</si>
  <si>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</si>
  <si>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</si>
  <si>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</si>
  <si>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</si>
  <si>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</si>
  <si>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</si>
  <si>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</si>
  <si>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</si>
  <si>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</si>
  <si>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</si>
  <si>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</si>
  <si>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</si>
  <si>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</si>
  <si>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</si>
  <si>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</si>
  <si>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</si>
  <si>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</si>
  <si>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</si>
  <si>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</si>
  <si>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</si>
  <si>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</si>
  <si>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</si>
  <si>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</si>
  <si>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</si>
  <si>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</si>
  <si>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</si>
  <si>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</si>
  <si>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</si>
  <si>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</si>
  <si>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</si>
  <si>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</si>
  <si>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</si>
  <si>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</si>
  <si>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</si>
  <si>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</si>
  <si>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</si>
  <si>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</si>
  <si>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</si>
  <si>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</si>
  <si>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</si>
  <si>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</si>
  <si>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</si>
  <si>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</si>
  <si>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</si>
  <si>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</si>
  <si>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</si>
  <si>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</si>
  <si>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</si>
  <si>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</si>
  <si>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</si>
  <si>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</si>
  <si>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</si>
  <si>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</si>
  <si>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</si>
  <si>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</si>
  <si>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</si>
  <si>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</si>
  <si>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</si>
  <si>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</si>
  <si>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</si>
  <si>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</si>
  <si>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</si>
  <si>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</si>
  <si>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</si>
  <si>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</si>
  <si>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</si>
  <si>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</si>
  <si>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</si>
  <si>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</si>
  <si>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</si>
  <si>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</si>
  <si>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</si>
  <si>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</si>
  <si>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</si>
  <si>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</si>
  <si>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</si>
  <si>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</si>
  <si>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</si>
  <si>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</si>
  <si>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</si>
  <si>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</si>
  <si>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</si>
  <si>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</si>
  <si>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</si>
  <si>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</si>
  <si>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</si>
  <si>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</si>
  <si>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</si>
  <si>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</si>
  <si>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</si>
  <si>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</si>
  <si>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</si>
  <si>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</si>
  <si>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</si>
  <si>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</si>
  <si>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</si>
  <si>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</si>
  <si>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</si>
  <si>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</si>
  <si>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</si>
  <si>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</si>
  <si>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</si>
  <si>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</si>
  <si>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</si>
  <si>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</si>
  <si>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</si>
  <si>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</si>
  <si>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</si>
  <si>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</si>
  <si>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</si>
  <si>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</si>
  <si>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</si>
  <si>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</si>
  <si>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</si>
  <si>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</si>
  <si>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</si>
  <si>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</si>
  <si>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</si>
  <si>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</si>
  <si>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</si>
  <si>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</si>
  <si>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</si>
  <si>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</si>
  <si>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</si>
  <si>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</si>
  <si>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</si>
  <si>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</si>
  <si>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</si>
  <si>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</si>
  <si>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</si>
  <si>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</si>
  <si>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</si>
  <si>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</si>
  <si>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</si>
  <si>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</si>
  <si>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</si>
  <si>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</si>
  <si>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</si>
  <si>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</si>
  <si>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</si>
  <si>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</si>
  <si>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</si>
  <si>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</si>
  <si>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</si>
  <si>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</si>
  <si>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</si>
  <si>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</si>
  <si>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</si>
  <si>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</si>
  <si>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</si>
  <si>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</si>
  <si>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</si>
  <si>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</si>
  <si>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</si>
  <si>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</si>
  <si>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</si>
  <si>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</si>
  <si>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</si>
  <si>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</si>
  <si>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</si>
  <si>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</si>
  <si>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</si>
  <si>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</si>
  <si>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</si>
  <si>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</si>
  <si>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</si>
  <si>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</si>
  <si>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</si>
  <si>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</si>
  <si>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</si>
  <si>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</si>
  <si>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</si>
  <si>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</si>
  <si>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</si>
  <si>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</si>
  <si>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</si>
  <si>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</si>
  <si>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</si>
  <si>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</si>
  <si>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</si>
  <si>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</si>
  <si>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</si>
  <si>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</si>
  <si>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</si>
  <si>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</si>
  <si>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</si>
  <si>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</si>
  <si>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</si>
  <si>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</si>
  <si>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</si>
  <si>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</si>
  <si>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</si>
  <si>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</si>
  <si>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</si>
  <si>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</si>
  <si>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</si>
  <si>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</si>
  <si>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</si>
  <si>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</si>
  <si>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</si>
  <si>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</si>
  <si>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</si>
  <si>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</si>
  <si>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</si>
  <si>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</si>
  <si>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</si>
  <si>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</si>
  <si>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</si>
  <si>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</si>
  <si>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</si>
  <si>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</si>
  <si>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</si>
  <si>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</si>
  <si>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</si>
  <si>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</si>
  <si>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</si>
  <si>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</si>
  <si>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</si>
  <si>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</si>
  <si>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</si>
  <si>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</si>
  <si>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</si>
  <si>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</si>
  <si>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</si>
  <si>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</si>
  <si>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</si>
  <si>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</si>
  <si>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</si>
  <si>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</si>
  <si>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</si>
  <si>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</si>
  <si>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</si>
  <si>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</si>
  <si>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</si>
  <si>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</si>
  <si>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</si>
  <si>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</si>
  <si>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</si>
  <si>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</si>
  <si>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</si>
  <si>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</si>
  <si>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</si>
  <si>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</si>
  <si>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</si>
  <si>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</si>
  <si>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</si>
  <si>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</si>
  <si>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</si>
  <si>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</si>
  <si>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</si>
  <si>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</si>
  <si>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</si>
  <si>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</si>
  <si>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</si>
  <si>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</si>
  <si>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</si>
  <si>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</si>
  <si>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</si>
  <si>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</si>
  <si>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</si>
  <si>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</si>
  <si>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</si>
  <si>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</si>
  <si>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</si>
  <si>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</si>
  <si>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</si>
  <si>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</si>
  <si>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</si>
  <si>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</si>
  <si>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</si>
  <si>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</si>
  <si>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</si>
  <si>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</si>
  <si>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</si>
  <si>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</si>
  <si>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</si>
  <si>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</si>
  <si>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</si>
  <si>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</si>
  <si>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</si>
  <si>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</si>
  <si>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</si>
  <si>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</si>
  <si>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</si>
  <si>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</si>
  <si>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</si>
  <si>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</si>
  <si>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</si>
  <si>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</si>
  <si>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</si>
  <si>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</si>
  <si>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</si>
  <si>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</si>
  <si>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</si>
  <si>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</si>
  <si>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</si>
  <si>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</si>
  <si>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</si>
  <si>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</si>
  <si>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</si>
  <si>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</si>
  <si>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</si>
  <si>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</si>
  <si>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</si>
  <si>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</si>
  <si>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</si>
  <si>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</si>
  <si>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</si>
  <si>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</si>
  <si>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</si>
  <si>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</si>
  <si>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</si>
  <si>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</si>
  <si>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</si>
  <si>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</si>
  <si>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</si>
  <si>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</si>
  <si>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</si>
  <si>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</si>
  <si>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</si>
  <si>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</si>
  <si>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</si>
  <si>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</si>
  <si>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</si>
  <si>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</si>
  <si>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</si>
  <si>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</si>
  <si>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</si>
  <si>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</si>
  <si>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</si>
  <si>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</si>
  <si>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</si>
  <si>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</si>
  <si>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</si>
  <si>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</si>
  <si>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</si>
  <si>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</si>
  <si>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</si>
  <si>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</si>
  <si>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</si>
  <si>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</si>
  <si>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</si>
  <si>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</si>
  <si>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</si>
  <si>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</si>
  <si>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</si>
  <si>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</si>
  <si>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</si>
  <si>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</si>
  <si>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</si>
  <si>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</si>
  <si>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</si>
  <si>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</si>
  <si>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</si>
  <si>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</si>
  <si>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</si>
  <si>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</si>
  <si>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</si>
  <si>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</si>
  <si>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</si>
  <si>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</si>
  <si>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</si>
  <si>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</si>
  <si>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</si>
  <si>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</si>
  <si>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</si>
  <si>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</si>
  <si>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</si>
  <si>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</si>
  <si>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</si>
  <si>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</si>
  <si>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</si>
  <si>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</si>
  <si>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</si>
  <si>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</si>
  <si>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</si>
  <si>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</si>
  <si>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</si>
  <si>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Lokalna razvojna agencija Grada Pakraca "PAK-RA"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</si>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</sst>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31724.240000000002</v>
      </c>
      <c r="D2" s="7">
        <f>'PR-RAS'!E6</f>
        <v>37812.01</v>
      </c>
      <c r="E2" s="7">
        <v>0</v>
      </c>
      <c r="F2" s="7">
        <v>0</v>
      </c>
      <c r="G2" s="8">
        <f t="shared" ref="G2:G274" si="0">(B2/1000)*(C2*1+D2*2)</f>
        <v>107.34826000000001</v>
      </c>
      <c r="H2" s="8">
        <f t="shared" ref="H2:H274" si="1">ABS(C2-ROUND(C2,0))+ABS(D2-ROUND(D2,0))</f>
        <v>0.25000000000363798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3720</v>
      </c>
      <c r="D45" s="2">
        <f>'PR-RAS'!E49</f>
        <v>0</v>
      </c>
      <c r="E45" s="2">
        <v>0</v>
      </c>
      <c r="F45" s="2">
        <v>0</v>
      </c>
      <c r="G45" s="3">
        <f t="shared" si="0"/>
        <v>163.67999999999998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3720</v>
      </c>
      <c r="D70" s="2">
        <f>'PR-RAS'!E74</f>
        <v>0</v>
      </c>
      <c r="E70" s="2">
        <v>0</v>
      </c>
      <c r="F70" s="2">
        <v>0</v>
      </c>
      <c r="G70" s="3">
        <f t="shared" si="0"/>
        <v>256.68</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3720</v>
      </c>
      <c r="D71" s="2">
        <f>'PR-RAS'!E75</f>
        <v>0</v>
      </c>
      <c r="E71" s="2">
        <v>0</v>
      </c>
      <c r="F71" s="2">
        <v>0</v>
      </c>
      <c r="G71" s="3">
        <f t="shared" si="0"/>
        <v>260.40000000000003</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0.97</v>
      </c>
      <c r="D78" s="2">
        <f>'PR-RAS'!E82</f>
        <v>0</v>
      </c>
      <c r="E78" s="2">
        <v>0</v>
      </c>
      <c r="F78" s="2">
        <v>0</v>
      </c>
      <c r="G78" s="3">
        <f t="shared" si="0"/>
        <v>7.4689999999999993E-2</v>
      </c>
      <c r="H78" s="3">
        <f t="shared" si="1"/>
        <v>3.0000000000000027E-2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0.97</v>
      </c>
      <c r="D79" s="2">
        <f>'PR-RAS'!E83</f>
        <v>0</v>
      </c>
      <c r="E79" s="2">
        <v>0</v>
      </c>
      <c r="F79" s="2">
        <v>0</v>
      </c>
      <c r="G79" s="3">
        <f t="shared" si="0"/>
        <v>7.5659999999999991E-2</v>
      </c>
      <c r="H79" s="3">
        <f t="shared" si="1"/>
        <v>3.0000000000000027E-2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0.97</v>
      </c>
      <c r="D81" s="2">
        <f>'PR-RAS'!E85</f>
        <v>0</v>
      </c>
      <c r="E81" s="2">
        <v>0</v>
      </c>
      <c r="F81" s="2">
        <v>0</v>
      </c>
      <c r="G81" s="3">
        <f t="shared" si="0"/>
        <v>7.7600000000000002E-2</v>
      </c>
      <c r="H81" s="3">
        <f t="shared" si="1"/>
        <v>3.0000000000000027E-2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100</v>
      </c>
      <c r="D121" s="2">
        <f>'PR-RAS'!E125</f>
        <v>190</v>
      </c>
      <c r="E121" s="2">
        <v>0</v>
      </c>
      <c r="F121" s="2">
        <v>0</v>
      </c>
      <c r="G121" s="3">
        <f t="shared" si="0"/>
        <v>57.599999999999994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100</v>
      </c>
      <c r="D122" s="2">
        <f>'PR-RAS'!E126</f>
        <v>190</v>
      </c>
      <c r="E122" s="2">
        <v>0</v>
      </c>
      <c r="F122" s="2">
        <v>0</v>
      </c>
      <c r="G122" s="3">
        <f t="shared" si="0"/>
        <v>58.08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100</v>
      </c>
      <c r="D124" s="2">
        <f>'PR-RAS'!E128</f>
        <v>190</v>
      </c>
      <c r="E124" s="2">
        <v>0</v>
      </c>
      <c r="F124" s="2">
        <v>0</v>
      </c>
      <c r="G124" s="3">
        <f t="shared" si="0"/>
        <v>59.04</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27903.27</v>
      </c>
      <c r="D130" s="2">
        <f>'PR-RAS'!E134</f>
        <v>37622.01</v>
      </c>
      <c r="E130" s="2">
        <v>0</v>
      </c>
      <c r="F130" s="2">
        <v>0</v>
      </c>
      <c r="G130" s="3">
        <f t="shared" si="0"/>
        <v>13306.000410000001</v>
      </c>
      <c r="H130" s="3">
        <f t="shared" si="1"/>
        <v>0.28000000000247383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27903.27</v>
      </c>
      <c r="D131" s="2">
        <f>'PR-RAS'!E135</f>
        <v>37622.01</v>
      </c>
      <c r="E131" s="2">
        <v>0</v>
      </c>
      <c r="F131" s="2">
        <v>0</v>
      </c>
      <c r="G131" s="3">
        <f t="shared" si="0"/>
        <v>13409.147700000001</v>
      </c>
      <c r="H131" s="3">
        <f t="shared" si="1"/>
        <v>0.28000000000247383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26884.52</v>
      </c>
      <c r="D132" s="2">
        <f>'PR-RAS'!E136</f>
        <v>37622.01</v>
      </c>
      <c r="E132" s="2">
        <v>0</v>
      </c>
      <c r="F132" s="2">
        <v>0</v>
      </c>
      <c r="G132" s="3">
        <f t="shared" si="0"/>
        <v>13378.838740000001</v>
      </c>
      <c r="H132" s="3">
        <f t="shared" si="1"/>
        <v>0.49000000000160071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1018.75</v>
      </c>
      <c r="D133" s="2">
        <f>'PR-RAS'!E137</f>
        <v>0</v>
      </c>
      <c r="E133" s="2">
        <v>0</v>
      </c>
      <c r="F133" s="2">
        <v>0</v>
      </c>
      <c r="G133" s="3">
        <f t="shared" si="0"/>
        <v>134.47499999999999</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42500.38</v>
      </c>
      <c r="D148" s="2">
        <f>'PR-RAS'!E152</f>
        <v>39008.800000000003</v>
      </c>
      <c r="E148" s="2">
        <v>0</v>
      </c>
      <c r="F148" s="2">
        <v>0</v>
      </c>
      <c r="G148" s="3">
        <f t="shared" si="0"/>
        <v>17716.143060000002</v>
      </c>
      <c r="H148" s="3">
        <f t="shared" si="1"/>
        <v>0.57999999999447027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39285.85</v>
      </c>
      <c r="D149" s="2">
        <f>'PR-RAS'!E153</f>
        <v>36034.980000000003</v>
      </c>
      <c r="E149" s="2">
        <v>0</v>
      </c>
      <c r="F149" s="2">
        <v>0</v>
      </c>
      <c r="G149" s="3">
        <f t="shared" si="0"/>
        <v>16480.659879999999</v>
      </c>
      <c r="H149" s="3">
        <f t="shared" si="1"/>
        <v>0.16999999999825377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33011.25</v>
      </c>
      <c r="D150" s="2">
        <f>'PR-RAS'!E154</f>
        <v>28790.54</v>
      </c>
      <c r="E150" s="2">
        <v>0</v>
      </c>
      <c r="F150" s="2">
        <v>0</v>
      </c>
      <c r="G150" s="3">
        <f t="shared" si="0"/>
        <v>13498.257169999999</v>
      </c>
      <c r="H150" s="3">
        <f t="shared" si="1"/>
        <v>0.70999999999912689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33011.25</v>
      </c>
      <c r="D151" s="2">
        <f>'PR-RAS'!E155</f>
        <v>28790.54</v>
      </c>
      <c r="E151" s="2">
        <v>0</v>
      </c>
      <c r="F151" s="2">
        <v>0</v>
      </c>
      <c r="G151" s="3">
        <f t="shared" si="0"/>
        <v>13588.8495</v>
      </c>
      <c r="H151" s="3">
        <f t="shared" si="1"/>
        <v>0.70999999999912689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1600</v>
      </c>
      <c r="D155" s="2">
        <f>'PR-RAS'!E159</f>
        <v>2494</v>
      </c>
      <c r="E155" s="2">
        <v>0</v>
      </c>
      <c r="F155" s="2">
        <v>0</v>
      </c>
      <c r="G155" s="3">
        <f t="shared" si="0"/>
        <v>1014.552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4674.6000000000004</v>
      </c>
      <c r="D156" s="2">
        <f>'PR-RAS'!E160</f>
        <v>4750.4399999999996</v>
      </c>
      <c r="E156" s="2">
        <v>0</v>
      </c>
      <c r="F156" s="2">
        <v>0</v>
      </c>
      <c r="G156" s="3">
        <f t="shared" si="0"/>
        <v>2197.1994</v>
      </c>
      <c r="H156" s="3">
        <f t="shared" si="1"/>
        <v>0.83999999999923602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4674.6000000000004</v>
      </c>
      <c r="D158" s="2">
        <f>'PR-RAS'!E162</f>
        <v>4750.4399999999996</v>
      </c>
      <c r="E158" s="2">
        <v>0</v>
      </c>
      <c r="F158" s="2">
        <v>0</v>
      </c>
      <c r="G158" s="3">
        <f t="shared" si="0"/>
        <v>2225.5503599999997</v>
      </c>
      <c r="H158" s="3">
        <f t="shared" si="1"/>
        <v>0.83999999999923602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3149</v>
      </c>
      <c r="D160" s="2">
        <f>'PR-RAS'!E164</f>
        <v>2966.5299999999997</v>
      </c>
      <c r="E160" s="2">
        <v>0</v>
      </c>
      <c r="F160" s="2">
        <v>0</v>
      </c>
      <c r="G160" s="3">
        <f t="shared" si="0"/>
        <v>1444.04754</v>
      </c>
      <c r="H160" s="3">
        <f t="shared" si="1"/>
        <v>0.47000000000025466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1464.27</v>
      </c>
      <c r="D161" s="2">
        <f>'PR-RAS'!E165</f>
        <v>1013.26</v>
      </c>
      <c r="E161" s="2">
        <v>0</v>
      </c>
      <c r="F161" s="2">
        <v>0</v>
      </c>
      <c r="G161" s="3">
        <f t="shared" si="0"/>
        <v>558.52639999999997</v>
      </c>
      <c r="H161" s="3">
        <f t="shared" si="1"/>
        <v>0.52999999999997272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1021.77</v>
      </c>
      <c r="D163" s="2">
        <f>'PR-RAS'!E167</f>
        <v>985.18</v>
      </c>
      <c r="E163" s="2">
        <v>0</v>
      </c>
      <c r="F163" s="2">
        <v>0</v>
      </c>
      <c r="G163" s="3">
        <f t="shared" si="0"/>
        <v>484.72506000000004</v>
      </c>
      <c r="H163" s="3">
        <f t="shared" si="1"/>
        <v>0.40999999999996817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442.5</v>
      </c>
      <c r="D164" s="2">
        <f>'PR-RAS'!E168</f>
        <v>0</v>
      </c>
      <c r="E164" s="2">
        <v>0</v>
      </c>
      <c r="F164" s="2">
        <v>0</v>
      </c>
      <c r="G164" s="3">
        <f t="shared" si="0"/>
        <v>72.127499999999998</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28.08</v>
      </c>
      <c r="E165" s="2">
        <v>0</v>
      </c>
      <c r="F165" s="2">
        <v>0</v>
      </c>
      <c r="G165" s="3">
        <f t="shared" si="0"/>
        <v>9.2102400000000006</v>
      </c>
      <c r="H165" s="3">
        <f t="shared" si="1"/>
        <v>7.9999999999998295E-2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772.06999999999994</v>
      </c>
      <c r="D166" s="2">
        <f>'PR-RAS'!E170</f>
        <v>573.95000000000005</v>
      </c>
      <c r="E166" s="2">
        <v>0</v>
      </c>
      <c r="F166" s="2">
        <v>0</v>
      </c>
      <c r="G166" s="3">
        <f t="shared" si="0"/>
        <v>316.79505</v>
      </c>
      <c r="H166" s="3">
        <f t="shared" si="1"/>
        <v>0.11999999999989086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422.99</v>
      </c>
      <c r="D167" s="2">
        <f>'PR-RAS'!E171</f>
        <v>305.05</v>
      </c>
      <c r="E167" s="2">
        <v>0</v>
      </c>
      <c r="F167" s="2">
        <v>0</v>
      </c>
      <c r="G167" s="3">
        <f t="shared" si="0"/>
        <v>171.49294000000003</v>
      </c>
      <c r="H167" s="3">
        <f t="shared" si="1"/>
        <v>6.0000000000002274E-2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349.08</v>
      </c>
      <c r="D169" s="2">
        <f>'PR-RAS'!E173</f>
        <v>268.89999999999998</v>
      </c>
      <c r="E169" s="2">
        <v>0</v>
      </c>
      <c r="F169" s="2">
        <v>0</v>
      </c>
      <c r="G169" s="3">
        <f t="shared" si="0"/>
        <v>148.99583999999999</v>
      </c>
      <c r="H169" s="3">
        <f t="shared" si="1"/>
        <v>0.18000000000000682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912.66</v>
      </c>
      <c r="D174" s="2">
        <f>'PR-RAS'!E178</f>
        <v>1379.32</v>
      </c>
      <c r="E174" s="2">
        <v>0</v>
      </c>
      <c r="F174" s="2">
        <v>0</v>
      </c>
      <c r="G174" s="3">
        <f t="shared" si="0"/>
        <v>635.1348999999999</v>
      </c>
      <c r="H174" s="3">
        <f t="shared" si="1"/>
        <v>0.65999999999996817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220.34</v>
      </c>
      <c r="D175" s="2">
        <f>'PR-RAS'!E179</f>
        <v>248.72</v>
      </c>
      <c r="E175" s="2">
        <v>0</v>
      </c>
      <c r="F175" s="2">
        <v>0</v>
      </c>
      <c r="G175" s="3">
        <f t="shared" si="0"/>
        <v>124.89371999999999</v>
      </c>
      <c r="H175" s="3">
        <f t="shared" si="1"/>
        <v>0.62000000000000455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9.2799999999999994</v>
      </c>
      <c r="D176" s="2">
        <f>'PR-RAS'!E180</f>
        <v>7.08</v>
      </c>
      <c r="E176" s="2">
        <v>0</v>
      </c>
      <c r="F176" s="2">
        <v>0</v>
      </c>
      <c r="G176" s="3">
        <f t="shared" si="0"/>
        <v>4.1019999999999994</v>
      </c>
      <c r="H176" s="3">
        <f t="shared" si="1"/>
        <v>0.35999999999999943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87.5</v>
      </c>
      <c r="E177" s="2">
        <v>0</v>
      </c>
      <c r="F177" s="2">
        <v>0</v>
      </c>
      <c r="G177" s="3">
        <f t="shared" si="0"/>
        <v>30.799999999999997</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19.98</v>
      </c>
      <c r="D178" s="2">
        <f>'PR-RAS'!E182</f>
        <v>20.329999999999998</v>
      </c>
      <c r="E178" s="2">
        <v>0</v>
      </c>
      <c r="F178" s="2">
        <v>0</v>
      </c>
      <c r="G178" s="3">
        <f t="shared" si="0"/>
        <v>10.733279999999999</v>
      </c>
      <c r="H178" s="3">
        <f t="shared" si="1"/>
        <v>0.34999999999999787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411.42</v>
      </c>
      <c r="D182" s="2">
        <f>'PR-RAS'!E186</f>
        <v>653.65</v>
      </c>
      <c r="E182" s="2">
        <v>0</v>
      </c>
      <c r="F182" s="2">
        <v>0</v>
      </c>
      <c r="G182" s="3">
        <f t="shared" si="0"/>
        <v>311.08832000000001</v>
      </c>
      <c r="H182" s="3">
        <f t="shared" si="1"/>
        <v>0.77000000000003865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251.64</v>
      </c>
      <c r="D183" s="2">
        <f>'PR-RAS'!E187</f>
        <v>362.04</v>
      </c>
      <c r="E183" s="2">
        <v>0</v>
      </c>
      <c r="F183" s="2">
        <v>0</v>
      </c>
      <c r="G183" s="3">
        <f t="shared" si="0"/>
        <v>177.58104</v>
      </c>
      <c r="H183" s="3">
        <f t="shared" si="1"/>
        <v>0.40000000000003411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65.53</v>
      </c>
      <c r="D198" s="2">
        <f>'PR-RAS'!E202</f>
        <v>7.29</v>
      </c>
      <c r="E198" s="2">
        <v>0</v>
      </c>
      <c r="F198" s="2">
        <v>0</v>
      </c>
      <c r="G198" s="3">
        <f t="shared" si="0"/>
        <v>15.78167</v>
      </c>
      <c r="H198" s="3">
        <f t="shared" si="1"/>
        <v>0.7599999999999989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65.53</v>
      </c>
      <c r="D212" s="2">
        <f>'PR-RAS'!E216</f>
        <v>7.29</v>
      </c>
      <c r="E212" s="2">
        <v>0</v>
      </c>
      <c r="F212" s="2">
        <v>0</v>
      </c>
      <c r="G212" s="3">
        <f t="shared" si="0"/>
        <v>16.903209999999998</v>
      </c>
      <c r="H212" s="3">
        <f t="shared" si="1"/>
        <v>0.7599999999999989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65.53</v>
      </c>
      <c r="D213" s="2">
        <f>'PR-RAS'!E217</f>
        <v>0</v>
      </c>
      <c r="E213" s="2">
        <v>0</v>
      </c>
      <c r="F213" s="2">
        <v>0</v>
      </c>
      <c r="G213" s="3">
        <f t="shared" si="0"/>
        <v>13.89236</v>
      </c>
      <c r="H213" s="3">
        <f t="shared" si="1"/>
        <v>0.46999999999999886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7.29</v>
      </c>
      <c r="E215" s="2">
        <v>0</v>
      </c>
      <c r="F215" s="2">
        <v>0</v>
      </c>
      <c r="G215" s="3">
        <f t="shared" si="0"/>
        <v>3.12012</v>
      </c>
      <c r="H215" s="3">
        <f t="shared" si="1"/>
        <v>0.29000000000000004</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42500.38</v>
      </c>
      <c r="D295" s="2">
        <f>'PR-RAS'!E299</f>
        <v>39008.800000000003</v>
      </c>
      <c r="E295" s="2">
        <v>0</v>
      </c>
      <c r="F295" s="2">
        <v>0</v>
      </c>
      <c r="G295" s="3">
        <f t="shared" si="12"/>
        <v>35432.286120000004</v>
      </c>
      <c r="H295" s="3">
        <f t="shared" si="13"/>
        <v>0.57999999999447027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10776.139999999996</v>
      </c>
      <c r="D297" s="2">
        <f>'PR-RAS'!E301</f>
        <v>1196.7900000000009</v>
      </c>
      <c r="E297" s="2">
        <v>0</v>
      </c>
      <c r="F297" s="2">
        <v>0</v>
      </c>
      <c r="G297" s="3">
        <f t="shared" si="12"/>
        <v>3898.2371199999989</v>
      </c>
      <c r="H297" s="3">
        <f t="shared" si="13"/>
        <v>0.34999999999490683</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8231.9</v>
      </c>
      <c r="D298" s="2">
        <f>'PR-RAS'!E302</f>
        <v>0</v>
      </c>
      <c r="E298" s="2">
        <v>0</v>
      </c>
      <c r="F298" s="2">
        <v>0</v>
      </c>
      <c r="G298" s="3">
        <f t="shared" si="12"/>
        <v>2444.8742999999999</v>
      </c>
      <c r="H298" s="3">
        <f t="shared" si="13"/>
        <v>0.1000000000003638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5368.99</v>
      </c>
      <c r="E299" s="2">
        <v>0</v>
      </c>
      <c r="F299" s="2">
        <v>0</v>
      </c>
      <c r="G299" s="3">
        <f t="shared" si="12"/>
        <v>3199.9180399999996</v>
      </c>
      <c r="H299" s="3">
        <f t="shared" si="13"/>
        <v>1.0000000000218279E-2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210</v>
      </c>
      <c r="D300" s="2">
        <f>'PR-RAS'!E304</f>
        <v>7060</v>
      </c>
      <c r="E300" s="2">
        <v>0</v>
      </c>
      <c r="F300" s="2">
        <v>0</v>
      </c>
      <c r="G300" s="3">
        <f t="shared" si="12"/>
        <v>4284.67</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210</v>
      </c>
      <c r="D301" s="2">
        <f>'PR-RAS'!E305</f>
        <v>60</v>
      </c>
      <c r="E301" s="2">
        <v>0</v>
      </c>
      <c r="F301" s="2">
        <v>0</v>
      </c>
      <c r="G301" s="3">
        <f t="shared" si="12"/>
        <v>99</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1018.75</v>
      </c>
      <c r="D355" s="2">
        <f>'PR-RAS'!E360</f>
        <v>441.25</v>
      </c>
      <c r="E355" s="2">
        <v>0</v>
      </c>
      <c r="F355" s="2">
        <v>0</v>
      </c>
      <c r="G355" s="3">
        <f t="shared" si="12"/>
        <v>673.04250000000002</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1018.75</v>
      </c>
      <c r="D368" s="2">
        <f>'PR-RAS'!E373</f>
        <v>441.25</v>
      </c>
      <c r="E368" s="2">
        <v>0</v>
      </c>
      <c r="F368" s="2">
        <v>0</v>
      </c>
      <c r="G368" s="3">
        <f t="shared" si="12"/>
        <v>697.75874999999996</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441.25</v>
      </c>
      <c r="E374" s="2">
        <v>0</v>
      </c>
      <c r="F374" s="2">
        <v>0</v>
      </c>
      <c r="G374" s="3">
        <f t="shared" si="12"/>
        <v>329.17250000000001</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441.25</v>
      </c>
      <c r="E376" s="2">
        <v>0</v>
      </c>
      <c r="F376" s="2">
        <v>0</v>
      </c>
      <c r="G376" s="3">
        <f t="shared" si="12"/>
        <v>330.9375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1018.75</v>
      </c>
      <c r="D396" s="2">
        <f>'PR-RAS'!E401</f>
        <v>0</v>
      </c>
      <c r="E396" s="2">
        <v>0</v>
      </c>
      <c r="F396" s="2">
        <v>0</v>
      </c>
      <c r="G396" s="3">
        <f t="shared" si="12"/>
        <v>402.40625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1018.75</v>
      </c>
      <c r="D398" s="2">
        <f>'PR-RAS'!E403</f>
        <v>0</v>
      </c>
      <c r="E398" s="2">
        <v>0</v>
      </c>
      <c r="F398" s="2">
        <v>0</v>
      </c>
      <c r="G398" s="3">
        <f t="shared" si="12"/>
        <v>404.44375000000002</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1018.75</v>
      </c>
      <c r="D413" s="2">
        <f>'PR-RAS'!E418</f>
        <v>441.25</v>
      </c>
      <c r="E413" s="2">
        <v>0</v>
      </c>
      <c r="F413" s="2">
        <v>0</v>
      </c>
      <c r="G413" s="3">
        <f t="shared" si="12"/>
        <v>783.31499999999994</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31724.240000000002</v>
      </c>
      <c r="D417" s="2">
        <f>'PR-RAS'!E422</f>
        <v>37812.01</v>
      </c>
      <c r="E417" s="2">
        <v>0</v>
      </c>
      <c r="F417" s="2">
        <v>0</v>
      </c>
      <c r="G417" s="3">
        <f t="shared" si="12"/>
        <v>44656.87616</v>
      </c>
      <c r="H417" s="3">
        <f t="shared" si="13"/>
        <v>0.25000000000363798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43519.13</v>
      </c>
      <c r="D418" s="2">
        <f>'PR-RAS'!E423</f>
        <v>39450.050000000003</v>
      </c>
      <c r="E418" s="2">
        <v>0</v>
      </c>
      <c r="F418" s="2">
        <v>0</v>
      </c>
      <c r="G418" s="3">
        <f t="shared" si="12"/>
        <v>51048.818910000002</v>
      </c>
      <c r="H418" s="3">
        <f t="shared" si="13"/>
        <v>0.18000000000029104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11794.889999999996</v>
      </c>
      <c r="D420" s="2">
        <f>'PR-RAS'!E425</f>
        <v>1638.0400000000009</v>
      </c>
      <c r="E420" s="2">
        <v>0</v>
      </c>
      <c r="F420" s="2">
        <v>0</v>
      </c>
      <c r="G420" s="3">
        <f t="shared" si="12"/>
        <v>6314.736429999999</v>
      </c>
      <c r="H420" s="3">
        <f t="shared" si="13"/>
        <v>0.15000000000509317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8231.9</v>
      </c>
      <c r="D421" s="2">
        <f>'PR-RAS'!E426</f>
        <v>0</v>
      </c>
      <c r="E421" s="2">
        <v>0</v>
      </c>
      <c r="F421" s="2">
        <v>0</v>
      </c>
      <c r="G421" s="3">
        <f t="shared" si="12"/>
        <v>3457.3979999999997</v>
      </c>
      <c r="H421" s="3">
        <f t="shared" si="13"/>
        <v>0.1000000000003638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5368.99</v>
      </c>
      <c r="E422" s="2">
        <v>0</v>
      </c>
      <c r="F422" s="2">
        <v>0</v>
      </c>
      <c r="G422" s="3">
        <f t="shared" si="12"/>
        <v>4520.6895799999993</v>
      </c>
      <c r="H422" s="3">
        <f t="shared" si="13"/>
        <v>1.0000000000218279E-2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210</v>
      </c>
      <c r="D423" s="2">
        <f>'PR-RAS'!E428</f>
        <v>7060</v>
      </c>
      <c r="E423" s="2">
        <v>0</v>
      </c>
      <c r="F423" s="2">
        <v>0</v>
      </c>
      <c r="G423" s="3">
        <f t="shared" si="12"/>
        <v>6047.26</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31724.240000000002</v>
      </c>
      <c r="D637" s="2">
        <f>'PR-RAS'!E643</f>
        <v>37812.01</v>
      </c>
      <c r="E637" s="2">
        <v>0</v>
      </c>
      <c r="F637" s="2">
        <v>0</v>
      </c>
      <c r="G637" s="3">
        <f t="shared" si="14"/>
        <v>68273.493360000008</v>
      </c>
      <c r="H637" s="3">
        <f t="shared" si="15"/>
        <v>0.25000000000363798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43519.13</v>
      </c>
      <c r="D638" s="2">
        <f>'PR-RAS'!E644</f>
        <v>39450.050000000003</v>
      </c>
      <c r="E638" s="2">
        <v>0</v>
      </c>
      <c r="F638" s="2">
        <v>0</v>
      </c>
      <c r="G638" s="3">
        <f t="shared" si="14"/>
        <v>77981.049510000012</v>
      </c>
      <c r="H638" s="3">
        <f t="shared" si="15"/>
        <v>0.18000000000029104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11794.889999999996</v>
      </c>
      <c r="D640" s="2">
        <f>'PR-RAS'!E646</f>
        <v>1638.0400000000009</v>
      </c>
      <c r="E640" s="2">
        <v>0</v>
      </c>
      <c r="F640" s="2">
        <v>0</v>
      </c>
      <c r="G640" s="3">
        <f t="shared" si="14"/>
        <v>9630.3498299999992</v>
      </c>
      <c r="H640" s="3">
        <f t="shared" si="15"/>
        <v>0.15000000000509317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8231.9</v>
      </c>
      <c r="D641" s="2">
        <f>'PR-RAS'!E647</f>
        <v>0</v>
      </c>
      <c r="E641" s="2">
        <v>0</v>
      </c>
      <c r="F641" s="2">
        <v>0</v>
      </c>
      <c r="G641" s="3">
        <f t="shared" si="14"/>
        <v>5268.4160000000002</v>
      </c>
      <c r="H641" s="3">
        <f t="shared" si="15"/>
        <v>0.1000000000003638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5368.99</v>
      </c>
      <c r="E642" s="2">
        <v>0</v>
      </c>
      <c r="F642" s="2">
        <v>0</v>
      </c>
      <c r="G642" s="3">
        <f t="shared" si="14"/>
        <v>6883.0451800000001</v>
      </c>
      <c r="H642" s="3">
        <f t="shared" si="15"/>
        <v>1.0000000000218279E-2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3562.9899999999961</v>
      </c>
      <c r="D644" s="2">
        <f>'PR-RAS'!E650</f>
        <v>7007.0300000000007</v>
      </c>
      <c r="E644" s="2">
        <v>0</v>
      </c>
      <c r="F644" s="2">
        <v>0</v>
      </c>
      <c r="G644" s="3">
        <f t="shared" si="14"/>
        <v>11302.043149999998</v>
      </c>
      <c r="H644" s="3">
        <f t="shared" si="15"/>
        <v>4.0000000004511094E-2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8071.55</v>
      </c>
      <c r="D646" s="2">
        <f>'PR-RAS'!E653</f>
        <v>0</v>
      </c>
      <c r="E646" s="2">
        <v>0</v>
      </c>
      <c r="F646" s="2">
        <v>0</v>
      </c>
      <c r="G646" s="3">
        <f t="shared" si="14"/>
        <v>5206.1497500000005</v>
      </c>
      <c r="H646" s="3">
        <f t="shared" si="15"/>
        <v>0.4499999999998181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32218.17</v>
      </c>
      <c r="D647" s="2">
        <f>'PR-RAS'!E654</f>
        <v>0</v>
      </c>
      <c r="E647" s="2">
        <v>0</v>
      </c>
      <c r="F647" s="2">
        <v>0</v>
      </c>
      <c r="G647" s="3">
        <f t="shared" si="14"/>
        <v>20812.937819999999</v>
      </c>
      <c r="H647" s="3">
        <f t="shared" si="15"/>
        <v>0.16999999999825377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32495.34</v>
      </c>
      <c r="D648" s="2">
        <f>'PR-RAS'!E655</f>
        <v>0</v>
      </c>
      <c r="E648" s="2">
        <v>0</v>
      </c>
      <c r="F648" s="2">
        <v>0</v>
      </c>
      <c r="G648" s="3">
        <f t="shared" si="14"/>
        <v>21024.484980000001</v>
      </c>
      <c r="H648" s="3">
        <f t="shared" si="15"/>
        <v>0.34000000000014552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7794.380000000001</v>
      </c>
      <c r="D649" s="2">
        <f>'PR-RAS'!E656</f>
        <v>0</v>
      </c>
      <c r="E649" s="2">
        <v>0</v>
      </c>
      <c r="F649" s="2">
        <v>0</v>
      </c>
      <c r="G649" s="3">
        <f t="shared" si="14"/>
        <v>5050.758240000001</v>
      </c>
      <c r="H649" s="3">
        <f t="shared" si="15"/>
        <v>0.38000000000101863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v>
      </c>
      <c r="D651" s="2">
        <f>'PR-RAS'!E658</f>
        <v>5</v>
      </c>
      <c r="E651" s="2">
        <v>0</v>
      </c>
      <c r="F651" s="2">
        <v>0</v>
      </c>
      <c r="G651" s="3">
        <f t="shared" si="14"/>
        <v>10.4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v>
      </c>
      <c r="D653" s="2">
        <f>'PR-RAS'!E660</f>
        <v>5</v>
      </c>
      <c r="E653" s="2">
        <v>0</v>
      </c>
      <c r="F653" s="2">
        <v>0</v>
      </c>
      <c r="G653" s="3">
        <f t="shared" si="14"/>
        <v>10.432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3720</v>
      </c>
      <c r="D698" s="2">
        <f>'PR-RAS'!E705</f>
        <v>0</v>
      </c>
      <c r="E698" s="2">
        <v>0</v>
      </c>
      <c r="F698" s="2">
        <v>0</v>
      </c>
      <c r="G698" s="3">
        <f t="shared" si="14"/>
        <v>2592.8399999999997</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1021.77</v>
      </c>
      <c r="D727" s="2">
        <f>'PR-RAS'!E734</f>
        <v>985.18</v>
      </c>
      <c r="E727" s="2">
        <v>0</v>
      </c>
      <c r="F727" s="2">
        <v>0</v>
      </c>
      <c r="G727" s="3">
        <f t="shared" si="14"/>
        <v>2172.28638</v>
      </c>
      <c r="H727" s="3">
        <f t="shared" si="15"/>
        <v>0.40999999999996817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3" t="s">
        <v>2020</v>
      </c>
      <c r="B1" s="413"/>
      <c r="C1" s="413"/>
    </row>
    <row r="2" spans="1:16" ht="33" customHeight="1" x14ac:dyDescent="0.25">
      <c r="A2" s="414" t="s">
        <v>2021</v>
      </c>
      <c r="B2" s="415"/>
      <c r="C2" s="405"/>
      <c r="D2" s="5"/>
      <c r="E2" s="5"/>
      <c r="F2" s="5"/>
      <c r="G2" s="5"/>
      <c r="H2" s="5"/>
      <c r="I2" s="5"/>
      <c r="J2" s="5"/>
      <c r="K2" s="5"/>
      <c r="L2" s="5"/>
      <c r="M2" s="5"/>
      <c r="N2" s="5"/>
      <c r="O2" s="5"/>
      <c r="P2" s="5"/>
    </row>
    <row r="3" spans="1:16" ht="18.75" customHeight="1" x14ac:dyDescent="0.25">
      <c r="A3" s="222" t="s">
        <v>2022</v>
      </c>
      <c r="B3" s="416" t="s">
        <v>2023</v>
      </c>
      <c r="C3" s="405"/>
      <c r="D3" s="5"/>
      <c r="E3" s="5"/>
      <c r="F3" s="5"/>
      <c r="G3" s="5"/>
      <c r="H3" s="5"/>
      <c r="I3" s="5"/>
      <c r="J3" s="5"/>
      <c r="K3" s="5"/>
      <c r="L3" s="5"/>
      <c r="M3" s="5"/>
      <c r="N3" s="5"/>
      <c r="O3" s="5"/>
      <c r="P3" s="5"/>
    </row>
    <row r="4" spans="1:16" ht="37.5" hidden="1" customHeight="1" x14ac:dyDescent="0.25">
      <c r="A4" s="223" t="s">
        <v>2024</v>
      </c>
      <c r="B4" s="404" t="s">
        <v>2025</v>
      </c>
      <c r="C4" s="405"/>
      <c r="D4" s="5"/>
      <c r="E4" s="5"/>
      <c r="F4" s="5"/>
      <c r="G4" s="5"/>
      <c r="H4" s="5"/>
      <c r="I4" s="5"/>
      <c r="J4" s="5"/>
      <c r="K4" s="5"/>
      <c r="L4" s="5"/>
      <c r="M4" s="5"/>
      <c r="N4" s="5"/>
      <c r="O4" s="5"/>
      <c r="P4" s="5"/>
    </row>
    <row r="5" spans="1:16" ht="48" hidden="1" customHeight="1" x14ac:dyDescent="0.25">
      <c r="A5" s="223" t="s">
        <v>2024</v>
      </c>
      <c r="B5" s="404" t="s">
        <v>2026</v>
      </c>
      <c r="C5" s="405"/>
      <c r="D5" s="5"/>
      <c r="E5" s="5"/>
      <c r="F5" s="5"/>
      <c r="G5" s="5"/>
      <c r="H5" s="5"/>
      <c r="I5" s="5"/>
      <c r="J5" s="5"/>
      <c r="K5" s="5"/>
      <c r="L5" s="5"/>
      <c r="M5" s="5"/>
      <c r="N5" s="5"/>
      <c r="O5" s="5"/>
      <c r="P5" s="5"/>
    </row>
    <row r="6" spans="1:16" ht="59.25" hidden="1" customHeight="1" x14ac:dyDescent="0.25">
      <c r="A6" s="223" t="s">
        <v>2024</v>
      </c>
      <c r="B6" s="404" t="s">
        <v>2027</v>
      </c>
      <c r="C6" s="405"/>
      <c r="D6" s="5"/>
      <c r="E6" s="5"/>
      <c r="F6" s="5"/>
      <c r="G6" s="5"/>
      <c r="H6" s="5"/>
      <c r="I6" s="5"/>
      <c r="J6" s="5"/>
      <c r="K6" s="5"/>
      <c r="L6" s="5"/>
      <c r="M6" s="5"/>
      <c r="N6" s="5"/>
      <c r="O6" s="5"/>
      <c r="P6" s="5"/>
    </row>
    <row r="7" spans="1:16" ht="48" hidden="1" customHeight="1" x14ac:dyDescent="0.25">
      <c r="A7" s="223" t="s">
        <v>2028</v>
      </c>
      <c r="B7" s="404" t="s">
        <v>2029</v>
      </c>
      <c r="C7" s="405"/>
      <c r="D7" s="5"/>
      <c r="E7" s="5"/>
      <c r="F7" s="5"/>
      <c r="G7" s="5"/>
      <c r="H7" s="5"/>
      <c r="I7" s="5"/>
      <c r="J7" s="5"/>
      <c r="K7" s="5"/>
      <c r="L7" s="5"/>
      <c r="M7" s="5"/>
      <c r="N7" s="5"/>
      <c r="O7" s="5"/>
      <c r="P7" s="5"/>
    </row>
    <row r="8" spans="1:16" ht="41.25" hidden="1" customHeight="1" x14ac:dyDescent="0.25">
      <c r="A8" s="223" t="s">
        <v>2030</v>
      </c>
      <c r="B8" s="404" t="s">
        <v>2031</v>
      </c>
      <c r="C8" s="405"/>
      <c r="D8" s="5"/>
      <c r="E8" s="5"/>
      <c r="F8" s="5"/>
      <c r="G8" s="5"/>
      <c r="H8" s="5"/>
      <c r="I8" s="5"/>
      <c r="J8" s="5"/>
      <c r="K8" s="5"/>
      <c r="L8" s="5"/>
      <c r="M8" s="5"/>
      <c r="N8" s="5"/>
      <c r="O8" s="5"/>
      <c r="P8" s="5"/>
    </row>
    <row r="9" spans="1:16" ht="59.25" hidden="1" customHeight="1" x14ac:dyDescent="0.25">
      <c r="A9" s="223" t="s">
        <v>2032</v>
      </c>
      <c r="B9" s="404" t="s">
        <v>2033</v>
      </c>
      <c r="C9" s="405"/>
      <c r="D9" s="5"/>
      <c r="E9" s="5"/>
      <c r="F9" s="5"/>
      <c r="G9" s="5"/>
      <c r="H9" s="5"/>
      <c r="I9" s="5"/>
      <c r="J9" s="5"/>
      <c r="K9" s="5"/>
      <c r="L9" s="5"/>
      <c r="M9" s="5"/>
      <c r="N9" s="5"/>
      <c r="O9" s="5"/>
      <c r="P9" s="5"/>
    </row>
    <row r="10" spans="1:16" ht="61.5" hidden="1" customHeight="1" x14ac:dyDescent="0.25">
      <c r="A10" s="223" t="s">
        <v>2032</v>
      </c>
      <c r="B10" s="404" t="s">
        <v>2034</v>
      </c>
      <c r="C10" s="405"/>
      <c r="D10" s="5"/>
      <c r="E10" s="5"/>
      <c r="F10" s="5"/>
      <c r="G10" s="5"/>
      <c r="H10" s="5"/>
      <c r="I10" s="5"/>
      <c r="J10" s="5"/>
      <c r="K10" s="5"/>
      <c r="L10" s="5"/>
      <c r="M10" s="5"/>
      <c r="N10" s="5"/>
      <c r="O10" s="5"/>
      <c r="P10" s="5"/>
    </row>
    <row r="11" spans="1:16" ht="43.5" hidden="1" customHeight="1" x14ac:dyDescent="0.25">
      <c r="A11" s="223" t="s">
        <v>2032</v>
      </c>
      <c r="B11" s="404" t="s">
        <v>2035</v>
      </c>
      <c r="C11" s="405"/>
      <c r="D11" s="5"/>
      <c r="E11" s="5"/>
      <c r="F11" s="5"/>
      <c r="G11" s="5"/>
      <c r="H11" s="5"/>
      <c r="I11" s="5"/>
      <c r="J11" s="5"/>
      <c r="K11" s="5"/>
      <c r="L11" s="5"/>
      <c r="M11" s="5"/>
      <c r="N11" s="5"/>
      <c r="O11" s="5"/>
      <c r="P11" s="5"/>
    </row>
    <row r="12" spans="1:16" ht="27.75" hidden="1" customHeight="1" x14ac:dyDescent="0.25">
      <c r="A12" s="223" t="s">
        <v>2036</v>
      </c>
      <c r="B12" s="404" t="s">
        <v>2037</v>
      </c>
      <c r="C12" s="405"/>
      <c r="D12" s="5"/>
      <c r="E12" s="5"/>
      <c r="F12" s="5"/>
      <c r="G12" s="5"/>
      <c r="H12" s="5"/>
      <c r="I12" s="5"/>
      <c r="J12" s="5"/>
      <c r="K12" s="5"/>
      <c r="L12" s="5"/>
      <c r="M12" s="5"/>
      <c r="N12" s="5"/>
      <c r="O12" s="5"/>
      <c r="P12" s="5"/>
    </row>
    <row r="13" spans="1:16" ht="27.75" hidden="1" customHeight="1" x14ac:dyDescent="0.25">
      <c r="A13" s="223" t="s">
        <v>2038</v>
      </c>
      <c r="B13" s="404" t="s">
        <v>2039</v>
      </c>
      <c r="C13" s="405"/>
      <c r="D13" s="5"/>
      <c r="E13" s="5"/>
      <c r="F13" s="5"/>
      <c r="G13" s="5"/>
      <c r="H13" s="5"/>
      <c r="I13" s="5"/>
      <c r="J13" s="5"/>
      <c r="K13" s="5"/>
      <c r="L13" s="5"/>
      <c r="M13" s="5"/>
      <c r="N13" s="5"/>
      <c r="O13" s="5"/>
      <c r="P13" s="5"/>
    </row>
    <row r="14" spans="1:16" ht="45.75" hidden="1" customHeight="1" x14ac:dyDescent="0.25">
      <c r="A14" s="223" t="s">
        <v>2040</v>
      </c>
      <c r="B14" s="404" t="s">
        <v>2041</v>
      </c>
      <c r="C14" s="405"/>
      <c r="D14" s="5"/>
      <c r="E14" s="5"/>
      <c r="F14" s="5"/>
      <c r="G14" s="5"/>
      <c r="H14" s="5"/>
      <c r="I14" s="5"/>
      <c r="J14" s="5"/>
      <c r="K14" s="5"/>
      <c r="L14" s="5"/>
      <c r="M14" s="5"/>
      <c r="N14" s="5"/>
      <c r="O14" s="5"/>
      <c r="P14" s="5"/>
    </row>
    <row r="15" spans="1:16" ht="45.75" hidden="1" customHeight="1" x14ac:dyDescent="0.25">
      <c r="A15" s="223" t="s">
        <v>2042</v>
      </c>
      <c r="B15" s="404" t="s">
        <v>2043</v>
      </c>
      <c r="C15" s="405"/>
      <c r="D15" s="5"/>
      <c r="E15" s="5"/>
      <c r="F15" s="5"/>
      <c r="G15" s="5"/>
      <c r="H15" s="5"/>
      <c r="I15" s="5"/>
      <c r="J15" s="5"/>
      <c r="K15" s="5"/>
      <c r="L15" s="5"/>
      <c r="M15" s="5"/>
      <c r="N15" s="5"/>
      <c r="O15" s="5"/>
      <c r="P15" s="5"/>
    </row>
    <row r="16" spans="1:16" ht="51" hidden="1" customHeight="1" x14ac:dyDescent="0.25">
      <c r="A16" s="223" t="s">
        <v>2044</v>
      </c>
      <c r="B16" s="404" t="s">
        <v>2045</v>
      </c>
      <c r="C16" s="405"/>
      <c r="D16" s="5"/>
      <c r="E16" s="5"/>
      <c r="F16" s="5"/>
      <c r="G16" s="5"/>
      <c r="H16" s="5"/>
      <c r="I16" s="5"/>
      <c r="J16" s="5"/>
      <c r="K16" s="5"/>
      <c r="L16" s="5"/>
      <c r="M16" s="5"/>
      <c r="N16" s="5"/>
      <c r="O16" s="5"/>
      <c r="P16" s="5"/>
    </row>
    <row r="17" spans="1:16" ht="27.75" hidden="1" customHeight="1" x14ac:dyDescent="0.25">
      <c r="A17" s="223" t="s">
        <v>2046</v>
      </c>
      <c r="B17" s="404" t="s">
        <v>2047</v>
      </c>
      <c r="C17" s="405"/>
      <c r="D17" s="5"/>
      <c r="E17" s="5"/>
      <c r="F17" s="5"/>
      <c r="G17" s="5"/>
      <c r="H17" s="5"/>
      <c r="I17" s="5"/>
      <c r="J17" s="5"/>
      <c r="K17" s="5"/>
      <c r="L17" s="5"/>
      <c r="M17" s="5"/>
      <c r="N17" s="5"/>
      <c r="O17" s="5"/>
      <c r="P17" s="5"/>
    </row>
    <row r="18" spans="1:16" ht="27.75" hidden="1" customHeight="1" x14ac:dyDescent="0.25">
      <c r="A18" s="223" t="s">
        <v>2048</v>
      </c>
      <c r="B18" s="404" t="s">
        <v>2049</v>
      </c>
      <c r="C18" s="405"/>
      <c r="D18" s="5"/>
      <c r="E18" s="5"/>
      <c r="F18" s="5"/>
      <c r="G18" s="5"/>
      <c r="H18" s="5"/>
      <c r="I18" s="5"/>
      <c r="J18" s="5"/>
      <c r="K18" s="5"/>
      <c r="L18" s="5"/>
      <c r="M18" s="5"/>
      <c r="N18" s="5"/>
      <c r="O18" s="5"/>
      <c r="P18" s="5"/>
    </row>
    <row r="19" spans="1:16" ht="45" hidden="1" customHeight="1" x14ac:dyDescent="0.25">
      <c r="A19" s="223" t="s">
        <v>2048</v>
      </c>
      <c r="B19" s="404" t="s">
        <v>2050</v>
      </c>
      <c r="C19" s="405"/>
      <c r="D19" s="5"/>
      <c r="E19" s="5"/>
      <c r="F19" s="5"/>
      <c r="G19" s="5"/>
      <c r="H19" s="5"/>
      <c r="I19" s="5"/>
      <c r="J19" s="5"/>
      <c r="K19" s="5"/>
      <c r="L19" s="5"/>
      <c r="M19" s="5"/>
      <c r="N19" s="5"/>
      <c r="O19" s="5"/>
      <c r="P19" s="5"/>
    </row>
    <row r="20" spans="1:16" ht="45" hidden="1" customHeight="1" x14ac:dyDescent="0.25">
      <c r="A20" s="223" t="s">
        <v>2051</v>
      </c>
      <c r="B20" s="404" t="s">
        <v>2052</v>
      </c>
      <c r="C20" s="405"/>
      <c r="D20" s="5"/>
      <c r="E20" s="5"/>
      <c r="F20" s="5"/>
      <c r="G20" s="5"/>
      <c r="H20" s="5"/>
      <c r="I20" s="5"/>
      <c r="J20" s="5"/>
      <c r="K20" s="5"/>
      <c r="L20" s="5"/>
      <c r="M20" s="5"/>
      <c r="N20" s="5"/>
      <c r="O20" s="5"/>
      <c r="P20" s="5"/>
    </row>
    <row r="21" spans="1:16" ht="30" hidden="1" customHeight="1" x14ac:dyDescent="0.25">
      <c r="A21" s="223" t="s">
        <v>2053</v>
      </c>
      <c r="B21" s="404" t="s">
        <v>2054</v>
      </c>
      <c r="C21" s="405"/>
      <c r="D21" s="5"/>
      <c r="E21" s="5"/>
      <c r="F21" s="5"/>
      <c r="G21" s="5"/>
      <c r="H21" s="5"/>
      <c r="I21" s="5"/>
      <c r="J21" s="5"/>
      <c r="K21" s="5"/>
      <c r="L21" s="5"/>
      <c r="M21" s="5"/>
      <c r="N21" s="5"/>
      <c r="O21" s="5"/>
      <c r="P21" s="5"/>
    </row>
    <row r="22" spans="1:16" ht="30" hidden="1" customHeight="1" x14ac:dyDescent="0.25">
      <c r="A22" s="223" t="s">
        <v>2055</v>
      </c>
      <c r="B22" s="404" t="s">
        <v>2056</v>
      </c>
      <c r="C22" s="405"/>
      <c r="D22" s="5"/>
      <c r="E22" s="5"/>
      <c r="F22" s="5"/>
      <c r="G22" s="5"/>
      <c r="H22" s="5"/>
      <c r="I22" s="5"/>
      <c r="J22" s="5"/>
      <c r="K22" s="5"/>
      <c r="L22" s="5"/>
      <c r="M22" s="5"/>
      <c r="N22" s="5"/>
      <c r="O22" s="5"/>
      <c r="P22" s="5"/>
    </row>
    <row r="23" spans="1:16" ht="30" hidden="1" customHeight="1" x14ac:dyDescent="0.25">
      <c r="A23" s="223" t="s">
        <v>2057</v>
      </c>
      <c r="B23" s="404" t="s">
        <v>2058</v>
      </c>
      <c r="C23" s="405"/>
      <c r="D23" s="5"/>
      <c r="E23" s="5"/>
      <c r="F23" s="5"/>
      <c r="G23" s="5"/>
      <c r="H23" s="5"/>
      <c r="I23" s="5"/>
      <c r="J23" s="5"/>
      <c r="K23" s="5"/>
      <c r="L23" s="5"/>
      <c r="M23" s="5"/>
      <c r="N23" s="5"/>
      <c r="O23" s="5"/>
      <c r="P23" s="5"/>
    </row>
    <row r="24" spans="1:16" ht="30" hidden="1" customHeight="1" x14ac:dyDescent="0.25">
      <c r="A24" s="223" t="s">
        <v>2059</v>
      </c>
      <c r="B24" s="404" t="s">
        <v>2060</v>
      </c>
      <c r="C24" s="405"/>
      <c r="D24" s="5"/>
      <c r="E24" s="5"/>
      <c r="F24" s="5"/>
      <c r="G24" s="5"/>
      <c r="H24" s="5"/>
      <c r="I24" s="5"/>
      <c r="J24" s="5"/>
      <c r="K24" s="5"/>
      <c r="L24" s="5"/>
      <c r="M24" s="5"/>
      <c r="N24" s="5"/>
      <c r="O24" s="5"/>
      <c r="P24" s="5"/>
    </row>
    <row r="25" spans="1:16" ht="30" hidden="1" customHeight="1" x14ac:dyDescent="0.25">
      <c r="A25" s="223" t="s">
        <v>2061</v>
      </c>
      <c r="B25" s="404" t="s">
        <v>2062</v>
      </c>
      <c r="C25" s="405"/>
      <c r="D25" s="5"/>
      <c r="E25" s="5"/>
      <c r="F25" s="5"/>
      <c r="G25" s="5"/>
      <c r="H25" s="5"/>
      <c r="I25" s="5"/>
      <c r="J25" s="5"/>
      <c r="K25" s="5"/>
      <c r="L25" s="5"/>
      <c r="M25" s="5"/>
      <c r="N25" s="5"/>
      <c r="O25" s="5"/>
      <c r="P25" s="5"/>
    </row>
    <row r="26" spans="1:16" ht="30" hidden="1" customHeight="1" x14ac:dyDescent="0.25">
      <c r="A26" s="223" t="s">
        <v>2063</v>
      </c>
      <c r="B26" s="404" t="s">
        <v>2064</v>
      </c>
      <c r="C26" s="405"/>
      <c r="D26" s="5"/>
      <c r="E26" s="5"/>
      <c r="F26" s="5"/>
      <c r="G26" s="5"/>
      <c r="H26" s="5"/>
      <c r="I26" s="5"/>
      <c r="J26" s="5"/>
      <c r="K26" s="5"/>
      <c r="L26" s="5"/>
      <c r="M26" s="5"/>
      <c r="N26" s="5"/>
      <c r="O26" s="5"/>
      <c r="P26" s="5"/>
    </row>
    <row r="27" spans="1:16" ht="70.5" hidden="1" customHeight="1" x14ac:dyDescent="0.25">
      <c r="A27" s="223" t="s">
        <v>2065</v>
      </c>
      <c r="B27" s="404" t="s">
        <v>2066</v>
      </c>
      <c r="C27" s="405"/>
      <c r="D27" s="5"/>
      <c r="E27" s="5"/>
      <c r="F27" s="5"/>
      <c r="G27" s="5"/>
      <c r="H27" s="5"/>
      <c r="I27" s="5"/>
      <c r="J27" s="5"/>
      <c r="K27" s="5"/>
      <c r="L27" s="5"/>
      <c r="M27" s="5"/>
      <c r="N27" s="5"/>
      <c r="O27" s="5"/>
      <c r="P27" s="5"/>
    </row>
    <row r="28" spans="1:16" ht="48" hidden="1" customHeight="1" x14ac:dyDescent="0.25">
      <c r="A28" s="223" t="s">
        <v>2067</v>
      </c>
      <c r="B28" s="404" t="s">
        <v>2068</v>
      </c>
      <c r="C28" s="405"/>
      <c r="D28" s="5"/>
      <c r="E28" s="5"/>
      <c r="F28" s="5"/>
      <c r="G28" s="5"/>
      <c r="H28" s="5"/>
      <c r="I28" s="5"/>
      <c r="J28" s="5"/>
      <c r="K28" s="5"/>
      <c r="L28" s="5"/>
      <c r="M28" s="5"/>
      <c r="N28" s="5"/>
      <c r="O28" s="5"/>
      <c r="P28" s="5"/>
    </row>
    <row r="29" spans="1:16" ht="100.5" hidden="1" customHeight="1" x14ac:dyDescent="0.25">
      <c r="A29" s="223" t="s">
        <v>2069</v>
      </c>
      <c r="B29" s="404" t="s">
        <v>2070</v>
      </c>
      <c r="C29" s="405"/>
      <c r="D29" s="5"/>
      <c r="E29" s="5"/>
      <c r="F29" s="5"/>
      <c r="G29" s="5"/>
      <c r="H29" s="5"/>
      <c r="I29" s="5"/>
      <c r="J29" s="5"/>
      <c r="K29" s="5"/>
      <c r="L29" s="5"/>
      <c r="M29" s="5"/>
      <c r="N29" s="5"/>
      <c r="O29" s="5"/>
      <c r="P29" s="5"/>
    </row>
    <row r="30" spans="1:16" ht="45" hidden="1" customHeight="1" x14ac:dyDescent="0.25">
      <c r="A30" s="223" t="s">
        <v>2071</v>
      </c>
      <c r="B30" s="404" t="s">
        <v>2072</v>
      </c>
      <c r="C30" s="405"/>
      <c r="D30" s="5"/>
      <c r="E30" s="5"/>
      <c r="F30" s="5"/>
      <c r="G30" s="5"/>
      <c r="H30" s="5"/>
      <c r="I30" s="5"/>
      <c r="J30" s="5"/>
      <c r="K30" s="5"/>
      <c r="L30" s="5"/>
      <c r="M30" s="5"/>
      <c r="N30" s="5"/>
      <c r="O30" s="5"/>
      <c r="P30" s="5"/>
    </row>
    <row r="31" spans="1:16" ht="45" hidden="1" customHeight="1" x14ac:dyDescent="0.25">
      <c r="A31" s="223" t="s">
        <v>2073</v>
      </c>
      <c r="B31" s="404" t="s">
        <v>2074</v>
      </c>
      <c r="C31" s="405"/>
      <c r="D31" s="5"/>
      <c r="E31" s="5"/>
      <c r="F31" s="5"/>
      <c r="G31" s="5"/>
      <c r="H31" s="5"/>
      <c r="I31" s="5"/>
      <c r="J31" s="5"/>
      <c r="K31" s="5"/>
      <c r="L31" s="5"/>
      <c r="M31" s="5"/>
      <c r="N31" s="5"/>
      <c r="O31" s="5"/>
      <c r="P31" s="5"/>
    </row>
    <row r="32" spans="1:16" ht="45" hidden="1" customHeight="1" x14ac:dyDescent="0.25">
      <c r="A32" s="223" t="s">
        <v>2075</v>
      </c>
      <c r="B32" s="404" t="s">
        <v>2076</v>
      </c>
      <c r="C32" s="405"/>
      <c r="D32" s="5"/>
      <c r="E32" s="5"/>
      <c r="F32" s="5"/>
      <c r="G32" s="5"/>
      <c r="H32" s="5"/>
      <c r="I32" s="5"/>
      <c r="J32" s="5"/>
      <c r="K32" s="5"/>
      <c r="L32" s="5"/>
      <c r="M32" s="5"/>
      <c r="N32" s="5"/>
      <c r="O32" s="5"/>
      <c r="P32" s="5"/>
    </row>
    <row r="33" spans="1:16" ht="72" hidden="1" customHeight="1" x14ac:dyDescent="0.25">
      <c r="A33" s="223" t="s">
        <v>2077</v>
      </c>
      <c r="B33" s="404" t="s">
        <v>2078</v>
      </c>
      <c r="C33" s="405"/>
      <c r="D33" s="5"/>
      <c r="E33" s="5"/>
      <c r="F33" s="5"/>
      <c r="G33" s="5"/>
      <c r="H33" s="5"/>
      <c r="I33" s="5"/>
      <c r="J33" s="5"/>
      <c r="K33" s="5"/>
      <c r="L33" s="5"/>
      <c r="M33" s="5"/>
      <c r="N33" s="5"/>
      <c r="O33" s="5"/>
      <c r="P33" s="5"/>
    </row>
    <row r="34" spans="1:16" ht="79.5" hidden="1" customHeight="1" x14ac:dyDescent="0.25">
      <c r="A34" s="223" t="s">
        <v>2079</v>
      </c>
      <c r="B34" s="404" t="s">
        <v>2080</v>
      </c>
      <c r="C34" s="405"/>
      <c r="D34" s="5"/>
      <c r="E34" s="5"/>
      <c r="F34" s="5"/>
      <c r="G34" s="5"/>
      <c r="H34" s="5"/>
      <c r="I34" s="5"/>
      <c r="J34" s="5"/>
      <c r="K34" s="5"/>
      <c r="L34" s="5"/>
      <c r="M34" s="5"/>
      <c r="N34" s="5"/>
      <c r="O34" s="5"/>
      <c r="P34" s="5"/>
    </row>
    <row r="35" spans="1:16" ht="70.5" hidden="1" customHeight="1" x14ac:dyDescent="0.25">
      <c r="A35" s="223" t="s">
        <v>2081</v>
      </c>
      <c r="B35" s="404" t="s">
        <v>2082</v>
      </c>
      <c r="C35" s="405"/>
      <c r="D35" s="5"/>
      <c r="E35" s="5"/>
      <c r="F35" s="5"/>
      <c r="G35" s="5"/>
      <c r="H35" s="5"/>
      <c r="I35" s="5"/>
      <c r="J35" s="5"/>
      <c r="K35" s="5"/>
      <c r="L35" s="5"/>
      <c r="M35" s="5"/>
      <c r="N35" s="5"/>
      <c r="O35" s="5"/>
      <c r="P35" s="5"/>
    </row>
    <row r="36" spans="1:16" ht="45.75" hidden="1" customHeight="1" x14ac:dyDescent="0.25">
      <c r="A36" s="223" t="s">
        <v>2083</v>
      </c>
      <c r="B36" s="404" t="s">
        <v>2084</v>
      </c>
      <c r="C36" s="405"/>
      <c r="D36" s="5"/>
      <c r="E36" s="5"/>
      <c r="F36" s="5"/>
      <c r="G36" s="5"/>
      <c r="H36" s="5"/>
      <c r="I36" s="5"/>
      <c r="J36" s="5"/>
      <c r="K36" s="5"/>
      <c r="L36" s="5"/>
      <c r="M36" s="5"/>
      <c r="N36" s="5"/>
      <c r="O36" s="5"/>
      <c r="P36" s="5"/>
    </row>
    <row r="37" spans="1:16" ht="54.75" hidden="1" customHeight="1" x14ac:dyDescent="0.25">
      <c r="A37" s="223" t="s">
        <v>2085</v>
      </c>
      <c r="B37" s="404" t="s">
        <v>2086</v>
      </c>
      <c r="C37" s="405"/>
      <c r="D37" s="5"/>
      <c r="E37" s="5"/>
      <c r="F37" s="5"/>
      <c r="G37" s="5"/>
      <c r="H37" s="5"/>
      <c r="I37" s="5"/>
      <c r="J37" s="5"/>
      <c r="K37" s="5"/>
      <c r="L37" s="5"/>
      <c r="M37" s="5"/>
      <c r="N37" s="5"/>
      <c r="O37" s="5"/>
      <c r="P37" s="5"/>
    </row>
    <row r="38" spans="1:16" ht="37.5" hidden="1" customHeight="1" x14ac:dyDescent="0.25">
      <c r="A38" s="223" t="s">
        <v>2087</v>
      </c>
      <c r="B38" s="404" t="s">
        <v>2088</v>
      </c>
      <c r="C38" s="405"/>
      <c r="D38" s="5"/>
      <c r="E38" s="5"/>
      <c r="F38" s="5"/>
      <c r="G38" s="5"/>
      <c r="H38" s="5"/>
      <c r="I38" s="5"/>
      <c r="J38" s="5"/>
      <c r="K38" s="5"/>
      <c r="L38" s="5"/>
      <c r="M38" s="5"/>
      <c r="N38" s="5"/>
      <c r="O38" s="5"/>
      <c r="P38" s="5"/>
    </row>
    <row r="39" spans="1:16" ht="61.5" hidden="1" customHeight="1" x14ac:dyDescent="0.25">
      <c r="A39" s="223" t="s">
        <v>2089</v>
      </c>
      <c r="B39" s="404" t="s">
        <v>2090</v>
      </c>
      <c r="C39" s="405"/>
      <c r="D39" s="5"/>
      <c r="E39" s="5"/>
      <c r="F39" s="5"/>
      <c r="G39" s="5"/>
      <c r="H39" s="5"/>
      <c r="I39" s="5"/>
      <c r="J39" s="5"/>
      <c r="K39" s="5"/>
      <c r="L39" s="5"/>
      <c r="M39" s="5"/>
      <c r="N39" s="5"/>
      <c r="O39" s="5"/>
      <c r="P39" s="5"/>
    </row>
    <row r="40" spans="1:16" ht="53.25" hidden="1" customHeight="1" x14ac:dyDescent="0.25">
      <c r="A40" s="223" t="s">
        <v>2091</v>
      </c>
      <c r="B40" s="404" t="s">
        <v>2092</v>
      </c>
      <c r="C40" s="405"/>
      <c r="D40" s="5"/>
      <c r="E40" s="5"/>
      <c r="F40" s="5"/>
      <c r="G40" s="5"/>
      <c r="H40" s="5"/>
      <c r="I40" s="5"/>
      <c r="J40" s="5"/>
      <c r="K40" s="5"/>
      <c r="L40" s="5"/>
      <c r="M40" s="5"/>
      <c r="N40" s="5"/>
      <c r="O40" s="5"/>
      <c r="P40" s="5"/>
    </row>
    <row r="41" spans="1:16" ht="73.5" hidden="1" customHeight="1" x14ac:dyDescent="0.25">
      <c r="A41" s="223" t="s">
        <v>2093</v>
      </c>
      <c r="B41" s="404" t="s">
        <v>2094</v>
      </c>
      <c r="C41" s="405"/>
      <c r="D41" s="5"/>
      <c r="E41" s="5"/>
      <c r="F41" s="5"/>
      <c r="G41" s="5"/>
      <c r="H41" s="5"/>
      <c r="I41" s="5"/>
      <c r="J41" s="5"/>
      <c r="K41" s="5"/>
      <c r="L41" s="5"/>
      <c r="M41" s="5"/>
      <c r="N41" s="5"/>
      <c r="O41" s="5"/>
      <c r="P41" s="5"/>
    </row>
    <row r="42" spans="1:16" ht="57.75" hidden="1" customHeight="1" x14ac:dyDescent="0.25">
      <c r="A42" s="223" t="s">
        <v>2095</v>
      </c>
      <c r="B42" s="404" t="s">
        <v>2096</v>
      </c>
      <c r="C42" s="405"/>
      <c r="D42" s="5"/>
      <c r="E42" s="5"/>
      <c r="F42" s="5"/>
      <c r="G42" s="5"/>
      <c r="H42" s="5"/>
      <c r="I42" s="5"/>
      <c r="J42" s="5"/>
      <c r="K42" s="5"/>
      <c r="L42" s="5"/>
      <c r="M42" s="5"/>
      <c r="N42" s="5"/>
      <c r="O42" s="5"/>
      <c r="P42" s="5"/>
    </row>
    <row r="43" spans="1:16" ht="84" hidden="1" customHeight="1" x14ac:dyDescent="0.25">
      <c r="A43" s="223" t="s">
        <v>2097</v>
      </c>
      <c r="B43" s="404" t="s">
        <v>2098</v>
      </c>
      <c r="C43" s="405"/>
      <c r="D43" s="5"/>
      <c r="E43" s="5"/>
      <c r="F43" s="5"/>
      <c r="G43" s="5"/>
      <c r="H43" s="5"/>
      <c r="I43" s="5"/>
      <c r="J43" s="5"/>
      <c r="K43" s="5"/>
      <c r="L43" s="5"/>
      <c r="M43" s="5"/>
      <c r="N43" s="5"/>
      <c r="O43" s="5"/>
      <c r="P43" s="5"/>
    </row>
    <row r="44" spans="1:16" ht="48" hidden="1" customHeight="1" x14ac:dyDescent="0.25">
      <c r="A44" s="223" t="s">
        <v>2099</v>
      </c>
      <c r="B44" s="404" t="s">
        <v>2100</v>
      </c>
      <c r="C44" s="405"/>
      <c r="D44" s="5"/>
      <c r="E44" s="5"/>
      <c r="F44" s="5"/>
      <c r="G44" s="5"/>
      <c r="H44" s="5"/>
      <c r="I44" s="5"/>
      <c r="J44" s="5"/>
      <c r="K44" s="5"/>
      <c r="L44" s="5"/>
      <c r="M44" s="5"/>
      <c r="N44" s="5"/>
      <c r="O44" s="5"/>
      <c r="P44" s="5"/>
    </row>
    <row r="45" spans="1:16" ht="57" hidden="1" customHeight="1" x14ac:dyDescent="0.25">
      <c r="A45" s="223" t="s">
        <v>2101</v>
      </c>
      <c r="B45" s="404" t="s">
        <v>2102</v>
      </c>
      <c r="C45" s="405"/>
      <c r="D45" s="5"/>
      <c r="E45" s="5"/>
      <c r="F45" s="5"/>
      <c r="G45" s="5"/>
      <c r="H45" s="5"/>
      <c r="I45" s="5"/>
      <c r="J45" s="5"/>
      <c r="K45" s="5"/>
      <c r="L45" s="5"/>
      <c r="M45" s="5"/>
      <c r="N45" s="5"/>
      <c r="O45" s="5"/>
      <c r="P45" s="5"/>
    </row>
    <row r="46" spans="1:16" ht="73.5" hidden="1" customHeight="1" x14ac:dyDescent="0.25">
      <c r="A46" s="223" t="s">
        <v>2103</v>
      </c>
      <c r="B46" s="409" t="s">
        <v>2104</v>
      </c>
      <c r="C46" s="405"/>
      <c r="D46" s="5"/>
      <c r="E46" s="5"/>
      <c r="F46" s="5"/>
      <c r="G46" s="5"/>
      <c r="H46" s="5"/>
      <c r="I46" s="5"/>
      <c r="J46" s="5"/>
      <c r="K46" s="5"/>
      <c r="L46" s="5"/>
      <c r="M46" s="5"/>
      <c r="N46" s="5"/>
      <c r="O46" s="5"/>
      <c r="P46" s="5"/>
    </row>
    <row r="47" spans="1:16" ht="66" hidden="1" customHeight="1" x14ac:dyDescent="0.25">
      <c r="A47" s="39" t="s">
        <v>2105</v>
      </c>
      <c r="B47" s="410" t="s">
        <v>2106</v>
      </c>
      <c r="C47" s="410"/>
      <c r="D47" s="5"/>
      <c r="E47" s="5"/>
      <c r="F47" s="5"/>
      <c r="G47" s="5"/>
      <c r="H47" s="5"/>
      <c r="I47" s="5"/>
      <c r="J47" s="5"/>
      <c r="K47" s="5"/>
      <c r="L47" s="5"/>
      <c r="M47" s="5"/>
      <c r="N47" s="5"/>
      <c r="O47" s="5"/>
      <c r="P47" s="5"/>
    </row>
    <row r="48" spans="1:16" ht="123.75" customHeight="1" x14ac:dyDescent="0.25">
      <c r="A48" s="202" t="s">
        <v>2107</v>
      </c>
      <c r="B48" s="408" t="s">
        <v>2108</v>
      </c>
      <c r="C48" s="407"/>
      <c r="D48" s="5"/>
      <c r="E48" s="5"/>
      <c r="F48" s="5"/>
      <c r="G48" s="5"/>
      <c r="H48" s="5"/>
      <c r="I48" s="5"/>
      <c r="J48" s="5"/>
      <c r="K48" s="5"/>
      <c r="L48" s="5"/>
      <c r="M48" s="5"/>
      <c r="N48" s="5"/>
      <c r="O48" s="5"/>
      <c r="P48" s="5"/>
    </row>
    <row r="49" spans="1:16" ht="34.5" customHeight="1" x14ac:dyDescent="0.25">
      <c r="A49" s="202" t="s">
        <v>2109</v>
      </c>
      <c r="B49" s="406" t="s">
        <v>2110</v>
      </c>
      <c r="C49" s="407"/>
      <c r="D49" s="5"/>
      <c r="E49" s="5"/>
      <c r="F49" s="5"/>
      <c r="G49" s="5"/>
      <c r="H49" s="5"/>
      <c r="I49" s="5"/>
      <c r="J49" s="5"/>
      <c r="K49" s="5"/>
      <c r="L49" s="5"/>
      <c r="M49" s="5"/>
      <c r="N49" s="5"/>
      <c r="O49" s="5"/>
      <c r="P49" s="5"/>
    </row>
    <row r="50" spans="1:16" ht="34.5" customHeight="1" x14ac:dyDescent="0.25">
      <c r="A50" s="202" t="s">
        <v>2111</v>
      </c>
      <c r="B50" s="406" t="s">
        <v>2112</v>
      </c>
      <c r="C50" s="407"/>
      <c r="D50" s="5"/>
      <c r="E50" s="5"/>
      <c r="F50" s="5"/>
      <c r="G50" s="5"/>
      <c r="H50" s="5"/>
      <c r="I50" s="5"/>
      <c r="J50" s="5"/>
      <c r="K50" s="5"/>
      <c r="L50" s="5"/>
      <c r="M50" s="5"/>
      <c r="N50" s="5"/>
      <c r="O50" s="5"/>
      <c r="P50" s="5"/>
    </row>
    <row r="51" spans="1:16" ht="31.5" customHeight="1" x14ac:dyDescent="0.25">
      <c r="A51" s="224" t="s">
        <v>2113</v>
      </c>
      <c r="B51" s="404" t="s">
        <v>2114</v>
      </c>
      <c r="C51" s="405"/>
      <c r="D51" s="5"/>
      <c r="E51" s="5"/>
      <c r="F51" s="5"/>
      <c r="G51" s="5"/>
      <c r="H51" s="5"/>
      <c r="I51" s="5"/>
      <c r="J51" s="5"/>
      <c r="K51" s="5"/>
      <c r="L51" s="5"/>
      <c r="M51" s="5"/>
      <c r="N51" s="5"/>
      <c r="O51" s="5"/>
      <c r="P51" s="5"/>
    </row>
    <row r="52" spans="1:16" ht="31.5" customHeight="1" x14ac:dyDescent="0.25">
      <c r="A52" s="224" t="s">
        <v>2115</v>
      </c>
      <c r="B52" s="404" t="s">
        <v>2116</v>
      </c>
      <c r="C52" s="405"/>
      <c r="D52" s="5"/>
      <c r="E52" s="5"/>
      <c r="F52" s="5"/>
      <c r="G52" s="5"/>
      <c r="H52" s="5"/>
      <c r="I52" s="5"/>
      <c r="J52" s="5"/>
      <c r="K52" s="5"/>
      <c r="L52" s="5"/>
      <c r="M52" s="5"/>
      <c r="N52" s="5"/>
      <c r="O52" s="5"/>
      <c r="P52" s="5"/>
    </row>
    <row r="53" spans="1:16" ht="31.5" customHeight="1" x14ac:dyDescent="0.25">
      <c r="A53" s="224" t="s">
        <v>2117</v>
      </c>
      <c r="B53" s="411" t="s">
        <v>2118</v>
      </c>
      <c r="C53" s="412"/>
      <c r="D53" s="5"/>
      <c r="E53" s="5"/>
      <c r="F53" s="5"/>
      <c r="G53" s="5"/>
      <c r="H53" s="5"/>
      <c r="I53" s="5"/>
      <c r="J53" s="5"/>
      <c r="K53" s="5"/>
      <c r="L53" s="5"/>
      <c r="M53" s="5"/>
      <c r="N53" s="5"/>
      <c r="O53" s="5"/>
      <c r="P53" s="5"/>
    </row>
    <row r="54" spans="1:16" ht="31.5" customHeight="1" x14ac:dyDescent="0.25">
      <c r="A54" s="224" t="s">
        <v>2119</v>
      </c>
      <c r="B54" s="411" t="s">
        <v>2120</v>
      </c>
      <c r="C54" s="412"/>
      <c r="D54" s="5"/>
      <c r="E54" s="5"/>
      <c r="F54" s="5"/>
      <c r="G54" s="5"/>
      <c r="H54" s="5"/>
      <c r="I54" s="5"/>
      <c r="J54" s="5"/>
      <c r="K54" s="5"/>
      <c r="L54" s="5"/>
      <c r="M54" s="5"/>
      <c r="N54" s="5"/>
      <c r="O54" s="5"/>
      <c r="P54" s="5"/>
    </row>
    <row r="55" spans="1:16" ht="54.6" customHeight="1" x14ac:dyDescent="0.25">
      <c r="A55" s="224" t="s">
        <v>2121</v>
      </c>
      <c r="B55" s="411" t="s">
        <v>2122</v>
      </c>
      <c r="C55" s="412"/>
      <c r="D55" s="5"/>
      <c r="E55" s="5"/>
      <c r="F55" s="5"/>
      <c r="G55" s="5"/>
      <c r="H55" s="5"/>
      <c r="I55" s="5"/>
      <c r="J55" s="5"/>
      <c r="K55" s="5"/>
      <c r="L55" s="5"/>
      <c r="M55" s="5"/>
      <c r="N55" s="5"/>
      <c r="O55" s="5"/>
      <c r="P55" s="5"/>
    </row>
    <row r="56" spans="1:16" ht="54.6" customHeight="1" x14ac:dyDescent="0.25">
      <c r="A56" s="224" t="s">
        <v>2123</v>
      </c>
      <c r="B56" s="411" t="s">
        <v>2124</v>
      </c>
      <c r="C56" s="412"/>
      <c r="D56" s="5"/>
      <c r="E56" s="5"/>
      <c r="F56" s="5"/>
      <c r="G56" s="5"/>
      <c r="H56" s="5"/>
      <c r="I56" s="5"/>
      <c r="J56" s="5"/>
      <c r="K56" s="5"/>
      <c r="L56" s="5"/>
      <c r="M56" s="5"/>
      <c r="N56" s="5"/>
      <c r="O56" s="5"/>
      <c r="P56" s="5"/>
    </row>
    <row r="57" spans="1:16" ht="54" customHeight="1" x14ac:dyDescent="0.25">
      <c r="A57" s="224" t="s">
        <v>2125</v>
      </c>
      <c r="B57" s="411" t="s">
        <v>2126</v>
      </c>
      <c r="C57" s="412"/>
      <c r="D57" s="5"/>
      <c r="E57" s="5"/>
      <c r="F57" s="5"/>
      <c r="G57" s="5"/>
      <c r="H57" s="5"/>
      <c r="I57" s="5"/>
      <c r="J57" s="5"/>
      <c r="K57" s="5"/>
      <c r="L57" s="5"/>
      <c r="M57" s="5"/>
      <c r="N57" s="5"/>
      <c r="O57" s="5"/>
      <c r="P57" s="5"/>
    </row>
    <row r="58" spans="1:16" ht="31.2" customHeight="1" x14ac:dyDescent="0.25">
      <c r="A58" s="270" t="s">
        <v>2127</v>
      </c>
      <c r="B58" s="402" t="s">
        <v>2128</v>
      </c>
      <c r="C58" s="403"/>
      <c r="D58" s="5"/>
      <c r="E58" s="5"/>
      <c r="F58" s="5"/>
      <c r="G58" s="5"/>
      <c r="H58" s="5"/>
      <c r="I58" s="5"/>
      <c r="J58" s="5"/>
      <c r="K58" s="5"/>
      <c r="L58" s="5"/>
      <c r="M58" s="5"/>
      <c r="N58" s="5"/>
      <c r="O58" s="5"/>
      <c r="P58" s="5"/>
    </row>
    <row r="59" spans="1:16" ht="46.5" customHeight="1" x14ac:dyDescent="0.25">
      <c r="A59" s="302" t="s">
        <v>2129</v>
      </c>
      <c r="B59" s="417" t="s">
        <v>2130</v>
      </c>
      <c r="C59" s="418"/>
      <c r="D59" s="298"/>
      <c r="E59" s="5"/>
      <c r="F59" s="5"/>
      <c r="G59" s="5"/>
      <c r="H59" s="5"/>
      <c r="I59" s="5"/>
      <c r="J59" s="5"/>
      <c r="K59" s="5"/>
      <c r="L59" s="5"/>
      <c r="M59" s="5"/>
      <c r="N59" s="5"/>
      <c r="O59" s="5"/>
      <c r="P59" s="5"/>
    </row>
    <row r="60" spans="1:16" ht="39" customHeight="1" x14ac:dyDescent="0.25">
      <c r="A60" s="329" t="s">
        <v>2131</v>
      </c>
      <c r="B60" s="417" t="s">
        <v>2132</v>
      </c>
      <c r="C60" s="418"/>
      <c r="D60" s="328"/>
      <c r="E60" s="327"/>
      <c r="F60" s="327"/>
      <c r="G60" s="327"/>
      <c r="H60" s="327"/>
      <c r="I60" s="327"/>
      <c r="J60" s="327"/>
      <c r="K60" s="327"/>
      <c r="L60" s="327"/>
      <c r="M60" s="327"/>
      <c r="N60" s="327"/>
      <c r="O60" s="327"/>
      <c r="P60" s="327"/>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1983</v>
      </c>
      <c r="C6" s="239">
        <v>53898</v>
      </c>
      <c r="D6" s="315"/>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38"/>
      <c r="F11" s="364" t="s">
        <v>1993</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2.8" x14ac:dyDescent="0.25">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5">
      <c r="A17" s="359" t="s">
        <v>1987</v>
      </c>
      <c r="B17" s="342" t="str">
        <f>'PR-RAS'!B6</f>
        <v>PRIHODI POSLOVANJA (šifre 61+62+63+64+65+66+67+68)</v>
      </c>
      <c r="C17" s="343"/>
      <c r="D17" s="343"/>
      <c r="E17" s="343"/>
      <c r="F17" s="344"/>
      <c r="G17" s="28" t="str">
        <f>'PR-RAS'!C6</f>
        <v>6</v>
      </c>
      <c r="H17" s="275">
        <f>'PR-RAS'!D6</f>
        <v>31724.240000000002</v>
      </c>
      <c r="I17" s="275">
        <f>'PR-RAS'!E6</f>
        <v>37812.01</v>
      </c>
      <c r="J17" s="5"/>
      <c r="K17" s="5"/>
      <c r="L17" s="5"/>
      <c r="M17" s="5"/>
      <c r="N17" s="5"/>
      <c r="O17" s="5"/>
      <c r="P17" s="5"/>
      <c r="Q17" s="5"/>
      <c r="R17" s="5"/>
      <c r="S17" s="5"/>
      <c r="T17" s="5"/>
      <c r="U17" s="5"/>
      <c r="V17" s="5"/>
      <c r="W17" s="5"/>
    </row>
    <row r="18" spans="1:23" ht="12.75" customHeight="1" x14ac:dyDescent="0.25">
      <c r="A18" s="360"/>
      <c r="B18" s="345" t="str">
        <f>'PR-RAS'!B152</f>
        <v xml:space="preserve">RASHODI POSLOVANJA (šifre 31+32+34+35+36+37+38) </v>
      </c>
      <c r="C18" s="346"/>
      <c r="D18" s="346"/>
      <c r="E18" s="346"/>
      <c r="F18" s="347"/>
      <c r="G18" s="29" t="str">
        <f>'PR-RAS'!C152</f>
        <v>3</v>
      </c>
      <c r="H18" s="275">
        <f>'PR-RAS'!D152</f>
        <v>42500.38</v>
      </c>
      <c r="I18" s="275">
        <f>'PR-RAS'!E152</f>
        <v>39008.800000000003</v>
      </c>
      <c r="J18" s="5"/>
      <c r="K18" s="5"/>
      <c r="L18" s="5"/>
      <c r="M18" s="5"/>
      <c r="N18" s="5"/>
      <c r="O18" s="5"/>
      <c r="P18" s="5"/>
      <c r="Q18" s="5"/>
      <c r="R18" s="5"/>
      <c r="S18" s="5"/>
      <c r="T18" s="5"/>
      <c r="U18" s="5"/>
      <c r="V18" s="5"/>
      <c r="W18" s="5"/>
    </row>
    <row r="19" spans="1:23" ht="12.75" customHeight="1" x14ac:dyDescent="0.25">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61"/>
      <c r="B20" s="348" t="str">
        <f>'PR-RAS'!B650</f>
        <v>Manjak prihoda i primitaka za pokriće u sljedećem razdoblju (šifre Y005 + '9222-9221' - X005 - '9221-9222' )</v>
      </c>
      <c r="C20" s="349"/>
      <c r="D20" s="349"/>
      <c r="E20" s="349"/>
      <c r="F20" s="350"/>
      <c r="G20" s="30" t="str">
        <f>'PR-RAS'!C650</f>
        <v>Y006</v>
      </c>
      <c r="H20" s="275">
        <f>'PR-RAS'!D650</f>
        <v>3562.9899999999961</v>
      </c>
      <c r="I20" s="275">
        <f>'PR-RAS'!E650</f>
        <v>7007.0300000000007</v>
      </c>
      <c r="J20" s="5"/>
      <c r="K20" s="5"/>
      <c r="L20" s="5"/>
      <c r="M20" s="5"/>
      <c r="N20" s="5"/>
      <c r="O20" s="5"/>
      <c r="P20" s="5"/>
      <c r="Q20" s="5"/>
      <c r="R20" s="5"/>
      <c r="S20" s="5"/>
      <c r="T20" s="5"/>
      <c r="U20" s="5"/>
      <c r="V20" s="5"/>
      <c r="W20" s="5"/>
    </row>
    <row r="21" spans="1:23" ht="29.25" customHeight="1" x14ac:dyDescent="0.25">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5">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5">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5">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5">
      <c r="A38" s="359" t="s">
        <v>1993</v>
      </c>
      <c r="B38" s="342" t="str">
        <f>OBVEZE!B5</f>
        <v>Stanje obveza 1. siječnja (=stanju obveza iz Izvještaja o obvezama na 31. prosinca prethodne godine)</v>
      </c>
      <c r="C38" s="343"/>
      <c r="D38" s="343"/>
      <c r="E38" s="343"/>
      <c r="F38" s="344"/>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5">
      <c r="A39" s="360"/>
      <c r="B39" s="345" t="str">
        <f>OBVEZE!B44</f>
        <v>Stanje obveza na kraju izvještajnog razdoblja (šifre V001+V002-V004) i (šifre V007+V009)</v>
      </c>
      <c r="C39" s="346"/>
      <c r="D39" s="346"/>
      <c r="E39" s="346"/>
      <c r="F39" s="347"/>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5">
      <c r="A40" s="360"/>
      <c r="B40" s="345" t="str">
        <f>OBVEZE!B45</f>
        <v>Stanje dospjelih obveza na kraju izvještajnog razdoblja (šifre V008+D23+D24 + 'D dio 25,26' + D27)</v>
      </c>
      <c r="C40" s="346"/>
      <c r="D40" s="346"/>
      <c r="E40" s="346"/>
      <c r="F40" s="347"/>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5">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12" zoomScaleNormal="100" workbookViewId="0">
      <selection activeCell="H429" sqref="H42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8" t="s">
        <v>6</v>
      </c>
      <c r="B2" s="379"/>
      <c r="C2" s="379"/>
      <c r="D2" s="379"/>
      <c r="E2" s="379"/>
      <c r="F2" s="379"/>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0" t="s">
        <v>14</v>
      </c>
      <c r="B5" s="381"/>
      <c r="C5" s="166"/>
      <c r="D5" s="52"/>
      <c r="E5" s="52"/>
      <c r="F5" s="44"/>
    </row>
    <row r="6" spans="1:24" ht="12.75" customHeight="1" x14ac:dyDescent="0.25">
      <c r="A6" s="63">
        <v>6</v>
      </c>
      <c r="B6" s="220" t="s">
        <v>15</v>
      </c>
      <c r="C6" s="247" t="s">
        <v>16</v>
      </c>
      <c r="D6" s="60">
        <f>D7+D43+D49+D82+D106+D125+D134+D140</f>
        <v>31724.240000000002</v>
      </c>
      <c r="E6" s="60">
        <f>E7+E43+E49+E82+E106+E125+E134+E140</f>
        <v>37812.01</v>
      </c>
      <c r="F6" s="45">
        <f t="shared" ref="F6:F132" si="0">IF(D6&lt;&gt;0,IF(E6/D6&gt;=100,"&gt;&gt;100",E6/D6*100),"-")</f>
        <v>119.18964804200196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3720</v>
      </c>
      <c r="E49" s="60">
        <f>E50+E53+E58+E61+E64+E68+E71+E74+E77</f>
        <v>0</v>
      </c>
      <c r="F49" s="45">
        <f t="shared" si="0"/>
        <v>0</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3720</v>
      </c>
      <c r="E74" s="60">
        <f t="shared" si="13"/>
        <v>0</v>
      </c>
      <c r="F74" s="45">
        <f t="shared" si="0"/>
        <v>0</v>
      </c>
    </row>
    <row r="75" spans="1:6" ht="12.75" customHeight="1" x14ac:dyDescent="0.25">
      <c r="A75" s="63" t="s">
        <v>153</v>
      </c>
      <c r="B75" s="65" t="s">
        <v>154</v>
      </c>
      <c r="C75" s="247" t="s">
        <v>153</v>
      </c>
      <c r="D75" s="194">
        <v>3720</v>
      </c>
      <c r="E75" s="194">
        <v>0</v>
      </c>
      <c r="F75" s="45">
        <f t="shared" si="0"/>
        <v>0</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0.97</v>
      </c>
      <c r="E82" s="60">
        <f t="shared" si="15"/>
        <v>0</v>
      </c>
      <c r="F82" s="45">
        <f t="shared" si="0"/>
        <v>0</v>
      </c>
    </row>
    <row r="83" spans="1:6" ht="12.75" customHeight="1" x14ac:dyDescent="0.25">
      <c r="A83" s="63">
        <v>641</v>
      </c>
      <c r="B83" s="64" t="s">
        <v>169</v>
      </c>
      <c r="C83" s="247" t="s">
        <v>170</v>
      </c>
      <c r="D83" s="60">
        <f t="shared" ref="D83:E83" si="16">SUM(D84:D90)</f>
        <v>0.97</v>
      </c>
      <c r="E83" s="60">
        <f t="shared" si="16"/>
        <v>0</v>
      </c>
      <c r="F83" s="45">
        <f t="shared" si="0"/>
        <v>0</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0.97</v>
      </c>
      <c r="E85" s="194">
        <v>0</v>
      </c>
      <c r="F85" s="45">
        <f t="shared" si="0"/>
        <v>0</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100</v>
      </c>
      <c r="E125" s="60">
        <f t="shared" si="22"/>
        <v>190</v>
      </c>
      <c r="F125" s="45">
        <f t="shared" si="0"/>
        <v>190</v>
      </c>
    </row>
    <row r="126" spans="1:6" ht="12.75" customHeight="1" x14ac:dyDescent="0.25">
      <c r="A126" s="63">
        <v>661</v>
      </c>
      <c r="B126" s="65" t="s">
        <v>255</v>
      </c>
      <c r="C126" s="247" t="s">
        <v>256</v>
      </c>
      <c r="D126" s="60">
        <f t="shared" ref="D126:E126" si="23">SUM(D127:D128)</f>
        <v>100</v>
      </c>
      <c r="E126" s="60">
        <f t="shared" si="23"/>
        <v>190</v>
      </c>
      <c r="F126" s="45">
        <f t="shared" si="0"/>
        <v>190</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100</v>
      </c>
      <c r="E128" s="194">
        <v>190</v>
      </c>
      <c r="F128" s="45">
        <f t="shared" si="0"/>
        <v>190</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27903.27</v>
      </c>
      <c r="E134" s="60">
        <f t="shared" si="25"/>
        <v>37622.01</v>
      </c>
      <c r="F134" s="45">
        <f t="shared" ref="F134:F229" si="26">IF(D134&lt;&gt;0,IF(E134/D134&gt;=100,"&gt;&gt;100",E134/D134*100),"-")</f>
        <v>134.83011130953469</v>
      </c>
    </row>
    <row r="135" spans="1:6" ht="22.8" x14ac:dyDescent="0.25">
      <c r="A135" s="63">
        <v>671</v>
      </c>
      <c r="B135" s="182" t="s">
        <v>273</v>
      </c>
      <c r="C135" s="247" t="s">
        <v>274</v>
      </c>
      <c r="D135" s="60">
        <f t="shared" ref="D135:E135" si="27">SUM(D136:D138)</f>
        <v>27903.27</v>
      </c>
      <c r="E135" s="60">
        <f t="shared" si="27"/>
        <v>37622.01</v>
      </c>
      <c r="F135" s="45">
        <f t="shared" si="26"/>
        <v>134.83011130953469</v>
      </c>
    </row>
    <row r="136" spans="1:6" ht="12.75" customHeight="1" x14ac:dyDescent="0.25">
      <c r="A136" s="63">
        <v>6711</v>
      </c>
      <c r="B136" s="65" t="s">
        <v>275</v>
      </c>
      <c r="C136" s="247" t="s">
        <v>276</v>
      </c>
      <c r="D136" s="194">
        <v>26884.52</v>
      </c>
      <c r="E136" s="194">
        <v>37622.01</v>
      </c>
      <c r="F136" s="45">
        <f t="shared" si="26"/>
        <v>139.93930336119075</v>
      </c>
    </row>
    <row r="137" spans="1:6" ht="22.8" x14ac:dyDescent="0.25">
      <c r="A137" s="63">
        <v>6712</v>
      </c>
      <c r="B137" s="182" t="s">
        <v>277</v>
      </c>
      <c r="C137" s="247" t="s">
        <v>278</v>
      </c>
      <c r="D137" s="194">
        <v>1018.75</v>
      </c>
      <c r="E137" s="194">
        <v>0</v>
      </c>
      <c r="F137" s="45">
        <f t="shared" si="26"/>
        <v>0</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42500.38</v>
      </c>
      <c r="E152" s="60">
        <f>E153+E164+E202+E221+E230+E262+E273</f>
        <v>39008.800000000003</v>
      </c>
      <c r="F152" s="45">
        <f t="shared" si="26"/>
        <v>91.784591102479567</v>
      </c>
    </row>
    <row r="153" spans="1:6" ht="12.75" customHeight="1" x14ac:dyDescent="0.25">
      <c r="A153" s="63">
        <v>31</v>
      </c>
      <c r="B153" s="64" t="s">
        <v>308</v>
      </c>
      <c r="C153" s="247" t="s">
        <v>309</v>
      </c>
      <c r="D153" s="60">
        <f t="shared" ref="D153:E153" si="30">D154+D159+D160</f>
        <v>39285.85</v>
      </c>
      <c r="E153" s="60">
        <f t="shared" si="30"/>
        <v>36034.980000000003</v>
      </c>
      <c r="F153" s="45">
        <f t="shared" si="26"/>
        <v>91.72508676788209</v>
      </c>
    </row>
    <row r="154" spans="1:6" ht="12.75" customHeight="1" x14ac:dyDescent="0.25">
      <c r="A154" s="63">
        <v>311</v>
      </c>
      <c r="B154" s="64" t="s">
        <v>310</v>
      </c>
      <c r="C154" s="247" t="s">
        <v>311</v>
      </c>
      <c r="D154" s="60">
        <f t="shared" ref="D154:E154" si="31">SUM(D155:D158)</f>
        <v>33011.25</v>
      </c>
      <c r="E154" s="60">
        <f t="shared" si="31"/>
        <v>28790.54</v>
      </c>
      <c r="F154" s="45">
        <f t="shared" si="26"/>
        <v>87.21432844863493</v>
      </c>
    </row>
    <row r="155" spans="1:6" ht="12.75" customHeight="1" x14ac:dyDescent="0.25">
      <c r="A155" s="63">
        <v>3111</v>
      </c>
      <c r="B155" s="64" t="s">
        <v>312</v>
      </c>
      <c r="C155" s="247" t="s">
        <v>313</v>
      </c>
      <c r="D155" s="194">
        <v>33011.25</v>
      </c>
      <c r="E155" s="194">
        <v>28790.54</v>
      </c>
      <c r="F155" s="45">
        <f t="shared" si="26"/>
        <v>87.21432844863493</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1600</v>
      </c>
      <c r="E159" s="194">
        <v>2494</v>
      </c>
      <c r="F159" s="45">
        <f t="shared" si="26"/>
        <v>155.875</v>
      </c>
    </row>
    <row r="160" spans="1:6" ht="12.75" customHeight="1" x14ac:dyDescent="0.25">
      <c r="A160" s="63">
        <v>313</v>
      </c>
      <c r="B160" s="65" t="s">
        <v>322</v>
      </c>
      <c r="C160" s="247" t="s">
        <v>323</v>
      </c>
      <c r="D160" s="60">
        <f t="shared" ref="D160:E160" si="32">SUM(D161:D163)</f>
        <v>4674.6000000000004</v>
      </c>
      <c r="E160" s="60">
        <f t="shared" si="32"/>
        <v>4750.4399999999996</v>
      </c>
      <c r="F160" s="45">
        <f t="shared" si="26"/>
        <v>101.62238480297778</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4674.6000000000004</v>
      </c>
      <c r="E162" s="194">
        <v>4750.4399999999996</v>
      </c>
      <c r="F162" s="45">
        <f t="shared" si="26"/>
        <v>101.62238480297778</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3149</v>
      </c>
      <c r="E164" s="60">
        <f>E165+E170+E178+E188+E189+E194</f>
        <v>2966.5299999999997</v>
      </c>
      <c r="F164" s="45">
        <f t="shared" si="26"/>
        <v>94.205462051444897</v>
      </c>
    </row>
    <row r="165" spans="1:6" ht="12.75" customHeight="1" x14ac:dyDescent="0.25">
      <c r="A165" s="63">
        <v>321</v>
      </c>
      <c r="B165" s="64" t="s">
        <v>332</v>
      </c>
      <c r="C165" s="247" t="s">
        <v>333</v>
      </c>
      <c r="D165" s="60">
        <f t="shared" ref="D165:E165" si="33">SUM(D166:D169)</f>
        <v>1464.27</v>
      </c>
      <c r="E165" s="60">
        <f t="shared" si="33"/>
        <v>1013.26</v>
      </c>
      <c r="F165" s="45">
        <f t="shared" si="26"/>
        <v>69.19898652570906</v>
      </c>
    </row>
    <row r="166" spans="1:6" ht="12.75" customHeight="1" x14ac:dyDescent="0.25">
      <c r="A166" s="63">
        <v>3211</v>
      </c>
      <c r="B166" s="64" t="s">
        <v>334</v>
      </c>
      <c r="C166" s="247" t="s">
        <v>335</v>
      </c>
      <c r="D166" s="194">
        <v>0</v>
      </c>
      <c r="E166" s="194">
        <v>0</v>
      </c>
      <c r="F166" s="45" t="str">
        <f t="shared" si="26"/>
        <v>-</v>
      </c>
    </row>
    <row r="167" spans="1:6" ht="12.75" customHeight="1" x14ac:dyDescent="0.25">
      <c r="A167" s="63">
        <v>3212</v>
      </c>
      <c r="B167" s="64" t="s">
        <v>336</v>
      </c>
      <c r="C167" s="247" t="s">
        <v>337</v>
      </c>
      <c r="D167" s="194">
        <v>1021.77</v>
      </c>
      <c r="E167" s="194">
        <v>985.18</v>
      </c>
      <c r="F167" s="45">
        <f t="shared" si="26"/>
        <v>96.41895925697564</v>
      </c>
    </row>
    <row r="168" spans="1:6" ht="12.75" customHeight="1" x14ac:dyDescent="0.25">
      <c r="A168" s="63">
        <v>3213</v>
      </c>
      <c r="B168" s="64" t="s">
        <v>338</v>
      </c>
      <c r="C168" s="247" t="s">
        <v>339</v>
      </c>
      <c r="D168" s="194">
        <v>442.5</v>
      </c>
      <c r="E168" s="194">
        <v>0</v>
      </c>
      <c r="F168" s="45">
        <f t="shared" si="26"/>
        <v>0</v>
      </c>
    </row>
    <row r="169" spans="1:6" ht="12.75" customHeight="1" x14ac:dyDescent="0.25">
      <c r="A169" s="63">
        <v>3214</v>
      </c>
      <c r="B169" s="64" t="s">
        <v>340</v>
      </c>
      <c r="C169" s="247" t="s">
        <v>341</v>
      </c>
      <c r="D169" s="194">
        <v>0</v>
      </c>
      <c r="E169" s="194">
        <v>28.08</v>
      </c>
      <c r="F169" s="45" t="str">
        <f t="shared" si="26"/>
        <v>-</v>
      </c>
    </row>
    <row r="170" spans="1:6" ht="12.75" customHeight="1" x14ac:dyDescent="0.25">
      <c r="A170" s="63">
        <v>322</v>
      </c>
      <c r="B170" s="64" t="s">
        <v>342</v>
      </c>
      <c r="C170" s="247" t="s">
        <v>343</v>
      </c>
      <c r="D170" s="60">
        <f t="shared" ref="D170:E170" si="34">SUM(D171:D177)</f>
        <v>772.06999999999994</v>
      </c>
      <c r="E170" s="60">
        <f t="shared" si="34"/>
        <v>573.95000000000005</v>
      </c>
      <c r="F170" s="45">
        <f t="shared" si="26"/>
        <v>74.339114329011636</v>
      </c>
    </row>
    <row r="171" spans="1:6" ht="12.75" customHeight="1" x14ac:dyDescent="0.25">
      <c r="A171" s="63">
        <v>3221</v>
      </c>
      <c r="B171" s="64" t="s">
        <v>344</v>
      </c>
      <c r="C171" s="247" t="s">
        <v>345</v>
      </c>
      <c r="D171" s="194">
        <v>422.99</v>
      </c>
      <c r="E171" s="194">
        <v>305.05</v>
      </c>
      <c r="F171" s="45">
        <f t="shared" si="26"/>
        <v>72.117544149979906</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349.08</v>
      </c>
      <c r="E173" s="194">
        <v>268.89999999999998</v>
      </c>
      <c r="F173" s="45">
        <f t="shared" si="26"/>
        <v>77.03105305374126</v>
      </c>
    </row>
    <row r="174" spans="1:6" ht="12.75" customHeight="1" x14ac:dyDescent="0.25">
      <c r="A174" s="63">
        <v>3224</v>
      </c>
      <c r="B174" s="65" t="s">
        <v>350</v>
      </c>
      <c r="C174" s="247" t="s">
        <v>351</v>
      </c>
      <c r="D174" s="194">
        <v>0</v>
      </c>
      <c r="E174" s="194">
        <v>0</v>
      </c>
      <c r="F174" s="45" t="str">
        <f t="shared" si="26"/>
        <v>-</v>
      </c>
    </row>
    <row r="175" spans="1:6" ht="12.75" customHeight="1" x14ac:dyDescent="0.25">
      <c r="A175" s="63">
        <v>3225</v>
      </c>
      <c r="B175" s="65" t="s">
        <v>352</v>
      </c>
      <c r="C175" s="247" t="s">
        <v>353</v>
      </c>
      <c r="D175" s="194">
        <v>0</v>
      </c>
      <c r="E175" s="194">
        <v>0</v>
      </c>
      <c r="F175" s="45" t="str">
        <f t="shared" si="26"/>
        <v>-</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912.66</v>
      </c>
      <c r="E178" s="60">
        <f t="shared" si="35"/>
        <v>1379.32</v>
      </c>
      <c r="F178" s="45">
        <f t="shared" si="26"/>
        <v>151.1318563320404</v>
      </c>
    </row>
    <row r="179" spans="1:6" ht="12.75" customHeight="1" x14ac:dyDescent="0.25">
      <c r="A179" s="63">
        <v>3231</v>
      </c>
      <c r="B179" s="65" t="s">
        <v>360</v>
      </c>
      <c r="C179" s="247" t="s">
        <v>361</v>
      </c>
      <c r="D179" s="194">
        <v>220.34</v>
      </c>
      <c r="E179" s="194">
        <v>248.72</v>
      </c>
      <c r="F179" s="45">
        <f t="shared" si="26"/>
        <v>112.8800943995643</v>
      </c>
    </row>
    <row r="180" spans="1:6" ht="12.75" customHeight="1" x14ac:dyDescent="0.25">
      <c r="A180" s="63">
        <v>3232</v>
      </c>
      <c r="B180" s="65" t="s">
        <v>362</v>
      </c>
      <c r="C180" s="247" t="s">
        <v>363</v>
      </c>
      <c r="D180" s="194">
        <v>9.2799999999999994</v>
      </c>
      <c r="E180" s="194">
        <v>7.08</v>
      </c>
      <c r="F180" s="45">
        <f t="shared" si="26"/>
        <v>76.293103448275872</v>
      </c>
    </row>
    <row r="181" spans="1:6" ht="12.75" customHeight="1" x14ac:dyDescent="0.25">
      <c r="A181" s="63">
        <v>3233</v>
      </c>
      <c r="B181" s="65" t="s">
        <v>364</v>
      </c>
      <c r="C181" s="247" t="s">
        <v>365</v>
      </c>
      <c r="D181" s="194">
        <v>0</v>
      </c>
      <c r="E181" s="194">
        <v>87.5</v>
      </c>
      <c r="F181" s="45" t="str">
        <f t="shared" si="26"/>
        <v>-</v>
      </c>
    </row>
    <row r="182" spans="1:6" ht="12.75" customHeight="1" x14ac:dyDescent="0.25">
      <c r="A182" s="63">
        <v>3234</v>
      </c>
      <c r="B182" s="65" t="s">
        <v>366</v>
      </c>
      <c r="C182" s="247" t="s">
        <v>367</v>
      </c>
      <c r="D182" s="194">
        <v>19.98</v>
      </c>
      <c r="E182" s="194">
        <v>20.329999999999998</v>
      </c>
      <c r="F182" s="45">
        <f t="shared" si="26"/>
        <v>101.75175175175175</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0</v>
      </c>
      <c r="E184" s="194">
        <v>0</v>
      </c>
      <c r="F184" s="45" t="str">
        <f t="shared" si="26"/>
        <v>-</v>
      </c>
    </row>
    <row r="185" spans="1:6" ht="12.75" customHeight="1" x14ac:dyDescent="0.25">
      <c r="A185" s="63">
        <v>3237</v>
      </c>
      <c r="B185" s="64" t="s">
        <v>372</v>
      </c>
      <c r="C185" s="247" t="s">
        <v>373</v>
      </c>
      <c r="D185" s="194">
        <v>0</v>
      </c>
      <c r="E185" s="194">
        <v>0</v>
      </c>
      <c r="F185" s="45" t="str">
        <f t="shared" si="26"/>
        <v>-</v>
      </c>
    </row>
    <row r="186" spans="1:6" ht="12.75" customHeight="1" x14ac:dyDescent="0.25">
      <c r="A186" s="63">
        <v>3238</v>
      </c>
      <c r="B186" s="64" t="s">
        <v>374</v>
      </c>
      <c r="C186" s="247" t="s">
        <v>375</v>
      </c>
      <c r="D186" s="194">
        <v>411.42</v>
      </c>
      <c r="E186" s="194">
        <v>653.65</v>
      </c>
      <c r="F186" s="45">
        <f t="shared" si="26"/>
        <v>158.87657381751009</v>
      </c>
    </row>
    <row r="187" spans="1:6" ht="12.75" customHeight="1" x14ac:dyDescent="0.25">
      <c r="A187" s="63">
        <v>3239</v>
      </c>
      <c r="B187" s="64" t="s">
        <v>376</v>
      </c>
      <c r="C187" s="247" t="s">
        <v>377</v>
      </c>
      <c r="D187" s="194">
        <v>251.64</v>
      </c>
      <c r="E187" s="194">
        <v>362.04</v>
      </c>
      <c r="F187" s="45">
        <f t="shared" si="26"/>
        <v>143.87219837863617</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0</v>
      </c>
      <c r="E194" s="60">
        <f t="shared" si="36"/>
        <v>0</v>
      </c>
      <c r="F194" s="45" t="str">
        <f t="shared" si="26"/>
        <v>-</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0</v>
      </c>
      <c r="E196" s="194">
        <v>0</v>
      </c>
      <c r="F196" s="45" t="str">
        <f t="shared" si="26"/>
        <v>-</v>
      </c>
    </row>
    <row r="197" spans="1:6" ht="12.75" customHeight="1" x14ac:dyDescent="0.25">
      <c r="A197" s="63">
        <v>3293</v>
      </c>
      <c r="B197" s="64" t="s">
        <v>396</v>
      </c>
      <c r="C197" s="247" t="s">
        <v>397</v>
      </c>
      <c r="D197" s="194">
        <v>0</v>
      </c>
      <c r="E197" s="194">
        <v>0</v>
      </c>
      <c r="F197" s="45" t="str">
        <f t="shared" si="26"/>
        <v>-</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0</v>
      </c>
      <c r="E201" s="194">
        <v>0</v>
      </c>
      <c r="F201" s="45" t="str">
        <f t="shared" si="26"/>
        <v>-</v>
      </c>
    </row>
    <row r="202" spans="1:6" ht="12.75" customHeight="1" x14ac:dyDescent="0.25">
      <c r="A202" s="63">
        <v>34</v>
      </c>
      <c r="B202" s="183" t="s">
        <v>406</v>
      </c>
      <c r="C202" s="247" t="s">
        <v>407</v>
      </c>
      <c r="D202" s="60">
        <f t="shared" ref="D202:E202" si="37">D203+D208+D216</f>
        <v>65.53</v>
      </c>
      <c r="E202" s="60">
        <f t="shared" si="37"/>
        <v>7.29</v>
      </c>
      <c r="F202" s="45">
        <f t="shared" si="26"/>
        <v>11.124675721043795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65.53</v>
      </c>
      <c r="E216" s="60">
        <f t="shared" si="40"/>
        <v>7.29</v>
      </c>
      <c r="F216" s="45">
        <f t="shared" si="26"/>
        <v>11.124675721043795</v>
      </c>
    </row>
    <row r="217" spans="1:6" ht="12.75" customHeight="1" x14ac:dyDescent="0.25">
      <c r="A217" s="63">
        <v>3431</v>
      </c>
      <c r="B217" s="182" t="s">
        <v>436</v>
      </c>
      <c r="C217" s="247" t="s">
        <v>437</v>
      </c>
      <c r="D217" s="194">
        <v>65.53</v>
      </c>
      <c r="E217" s="194">
        <v>0</v>
      </c>
      <c r="F217" s="45">
        <f t="shared" si="26"/>
        <v>0</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7.29</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42500.38</v>
      </c>
      <c r="E299" s="60">
        <f>E152-E297+E298</f>
        <v>39008.800000000003</v>
      </c>
      <c r="F299" s="45">
        <f t="shared" si="68"/>
        <v>91.784591102479567</v>
      </c>
    </row>
    <row r="300" spans="1:6" ht="12.75" customHeight="1" x14ac:dyDescent="0.25">
      <c r="A300" s="63" t="s">
        <v>582</v>
      </c>
      <c r="B300" s="64" t="s">
        <v>593</v>
      </c>
      <c r="C300" s="247" t="s">
        <v>594</v>
      </c>
      <c r="D300" s="60">
        <f>IF(D6&gt;=D299,D6-D299,0)</f>
        <v>0</v>
      </c>
      <c r="E300" s="60">
        <f>IF(E6&gt;=E299,E6-E299,0)</f>
        <v>0</v>
      </c>
      <c r="F300" s="45" t="str">
        <f t="shared" si="68"/>
        <v>-</v>
      </c>
    </row>
    <row r="301" spans="1:6" ht="12.75" customHeight="1" x14ac:dyDescent="0.25">
      <c r="A301" s="63" t="s">
        <v>582</v>
      </c>
      <c r="B301" s="64" t="s">
        <v>595</v>
      </c>
      <c r="C301" s="247" t="s">
        <v>596</v>
      </c>
      <c r="D301" s="60">
        <f>IF(D299&gt;=D6,D299-D6,0)</f>
        <v>10776.139999999996</v>
      </c>
      <c r="E301" s="60">
        <f>IF(E299&gt;=E6,E299-E6,0)</f>
        <v>1196.7900000000009</v>
      </c>
      <c r="F301" s="45">
        <f t="shared" si="68"/>
        <v>11.105924755988706</v>
      </c>
    </row>
    <row r="302" spans="1:6" ht="12.75" customHeight="1" x14ac:dyDescent="0.25">
      <c r="A302" s="63">
        <v>92211</v>
      </c>
      <c r="B302" s="64" t="s">
        <v>597</v>
      </c>
      <c r="C302" s="247" t="s">
        <v>598</v>
      </c>
      <c r="D302" s="194">
        <v>8231.9</v>
      </c>
      <c r="E302" s="194">
        <v>0</v>
      </c>
      <c r="F302" s="45">
        <f t="shared" si="68"/>
        <v>0</v>
      </c>
    </row>
    <row r="303" spans="1:6" ht="12.75" customHeight="1" x14ac:dyDescent="0.25">
      <c r="A303" s="63">
        <v>92221</v>
      </c>
      <c r="B303" s="64" t="s">
        <v>599</v>
      </c>
      <c r="C303" s="247" t="s">
        <v>600</v>
      </c>
      <c r="D303" s="194">
        <v>0</v>
      </c>
      <c r="E303" s="194">
        <v>5368.99</v>
      </c>
      <c r="F303" s="45" t="str">
        <f t="shared" si="68"/>
        <v>-</v>
      </c>
    </row>
    <row r="304" spans="1:6" ht="12.75" customHeight="1" x14ac:dyDescent="0.25">
      <c r="A304" s="63">
        <v>96</v>
      </c>
      <c r="B304" s="220" t="s">
        <v>601</v>
      </c>
      <c r="C304" s="247" t="s">
        <v>602</v>
      </c>
      <c r="D304" s="194">
        <v>210</v>
      </c>
      <c r="E304" s="194">
        <v>7060</v>
      </c>
      <c r="F304" s="45">
        <f t="shared" si="68"/>
        <v>3361.9047619047619</v>
      </c>
    </row>
    <row r="305" spans="1:6" ht="12" x14ac:dyDescent="0.25">
      <c r="A305" s="63">
        <v>9661</v>
      </c>
      <c r="B305" s="220" t="s">
        <v>603</v>
      </c>
      <c r="C305" s="247" t="s">
        <v>604</v>
      </c>
      <c r="D305" s="194">
        <v>210</v>
      </c>
      <c r="E305" s="194">
        <v>60</v>
      </c>
      <c r="F305" s="45">
        <f t="shared" si="68"/>
        <v>28.571428571428569</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80" t="s">
        <v>607</v>
      </c>
      <c r="B307" s="38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1018.75</v>
      </c>
      <c r="E360" s="60">
        <f t="shared" si="86"/>
        <v>441.25</v>
      </c>
      <c r="F360" s="45">
        <f t="shared" si="72"/>
        <v>43.312883435582819</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1018.75</v>
      </c>
      <c r="E373" s="60">
        <f t="shared" si="90"/>
        <v>441.25</v>
      </c>
      <c r="F373" s="45">
        <f t="shared" si="72"/>
        <v>43.312883435582819</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0</v>
      </c>
      <c r="E379" s="60">
        <f t="shared" si="92"/>
        <v>441.25</v>
      </c>
      <c r="F379" s="45" t="str">
        <f t="shared" si="72"/>
        <v>-</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194">
        <v>441.25</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1018.75</v>
      </c>
      <c r="E401" s="60">
        <f t="shared" si="96"/>
        <v>0</v>
      </c>
      <c r="F401" s="45">
        <f t="shared" si="72"/>
        <v>0</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1018.75</v>
      </c>
      <c r="E403" s="194">
        <v>0</v>
      </c>
      <c r="F403" s="45">
        <f t="shared" si="72"/>
        <v>0</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1018.75</v>
      </c>
      <c r="E418" s="60">
        <f t="shared" si="102"/>
        <v>441.25</v>
      </c>
      <c r="F418" s="45">
        <f t="shared" si="72"/>
        <v>43.312883435582819</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31724.240000000002</v>
      </c>
      <c r="E422" s="60">
        <f>E6+E308</f>
        <v>37812.01</v>
      </c>
      <c r="F422" s="45">
        <f t="shared" si="72"/>
        <v>119.18964804200196</v>
      </c>
    </row>
    <row r="423" spans="1:6" ht="12.75" customHeight="1" x14ac:dyDescent="0.25">
      <c r="A423" s="63" t="s">
        <v>582</v>
      </c>
      <c r="B423" s="64" t="s">
        <v>805</v>
      </c>
      <c r="C423" s="247" t="s">
        <v>806</v>
      </c>
      <c r="D423" s="60">
        <f t="shared" ref="D423:E423" si="103">D299+D360</f>
        <v>43519.13</v>
      </c>
      <c r="E423" s="60">
        <f t="shared" si="103"/>
        <v>39450.050000000003</v>
      </c>
      <c r="F423" s="45">
        <f t="shared" si="72"/>
        <v>90.649904995803013</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11794.889999999996</v>
      </c>
      <c r="E425" s="60">
        <f t="shared" si="105"/>
        <v>1638.0400000000009</v>
      </c>
      <c r="F425" s="45">
        <f t="shared" si="72"/>
        <v>13.887708999405687</v>
      </c>
    </row>
    <row r="426" spans="1:6" ht="12.75" customHeight="1" x14ac:dyDescent="0.25">
      <c r="A426" s="251" t="s">
        <v>811</v>
      </c>
      <c r="B426" s="183" t="s">
        <v>812</v>
      </c>
      <c r="C426" s="252" t="s">
        <v>813</v>
      </c>
      <c r="D426" s="60">
        <f t="shared" ref="D426:E426" si="106">IF(D302-D303+D419-D420&gt;=0,D302-D303+D419-D420,0)</f>
        <v>8231.9</v>
      </c>
      <c r="E426" s="60">
        <f t="shared" si="106"/>
        <v>0</v>
      </c>
      <c r="F426" s="45">
        <f t="shared" si="72"/>
        <v>0</v>
      </c>
    </row>
    <row r="427" spans="1:6" ht="12.75" customHeight="1" x14ac:dyDescent="0.25">
      <c r="A427" s="251" t="s">
        <v>811</v>
      </c>
      <c r="B427" s="64" t="s">
        <v>814</v>
      </c>
      <c r="C427" s="252" t="s">
        <v>815</v>
      </c>
      <c r="D427" s="60">
        <f t="shared" ref="D427:E427" si="107">IF(D303-D302+D420-D419&gt;=0,D303-D302+D420-D419,0)</f>
        <v>0</v>
      </c>
      <c r="E427" s="60">
        <f t="shared" si="107"/>
        <v>5368.99</v>
      </c>
      <c r="F427" s="45" t="str">
        <f t="shared" si="72"/>
        <v>-</v>
      </c>
    </row>
    <row r="428" spans="1:6" ht="22.8" x14ac:dyDescent="0.25">
      <c r="A428" s="249" t="s">
        <v>816</v>
      </c>
      <c r="B428" s="243" t="s">
        <v>817</v>
      </c>
      <c r="C428" s="250" t="s">
        <v>818</v>
      </c>
      <c r="D428" s="81">
        <f t="shared" ref="D428:E428" si="108">D304+D421</f>
        <v>210</v>
      </c>
      <c r="E428" s="81">
        <f t="shared" si="108"/>
        <v>7060</v>
      </c>
      <c r="F428" s="61">
        <f t="shared" si="72"/>
        <v>3361.9047619047619</v>
      </c>
    </row>
    <row r="429" spans="1:6" s="55" customFormat="1" ht="20.100000000000001" customHeight="1" x14ac:dyDescent="0.25">
      <c r="A429" s="380" t="s">
        <v>819</v>
      </c>
      <c r="B429" s="38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31724.240000000002</v>
      </c>
      <c r="E643" s="60">
        <f>E422+E430</f>
        <v>37812.01</v>
      </c>
      <c r="F643" s="45">
        <f t="shared" si="109"/>
        <v>119.18964804200196</v>
      </c>
    </row>
    <row r="644" spans="1:6" ht="12.75" customHeight="1" x14ac:dyDescent="0.25">
      <c r="A644" s="63" t="s">
        <v>582</v>
      </c>
      <c r="B644" s="64" t="s">
        <v>1238</v>
      </c>
      <c r="C644" s="247" t="s">
        <v>1239</v>
      </c>
      <c r="D644" s="60">
        <f>D423+D535</f>
        <v>43519.13</v>
      </c>
      <c r="E644" s="60">
        <f>E423+E535</f>
        <v>39450.050000000003</v>
      </c>
      <c r="F644" s="45">
        <f t="shared" si="109"/>
        <v>90.649904995803013</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11794.889999999996</v>
      </c>
      <c r="E646" s="60">
        <f t="shared" si="164"/>
        <v>1638.0400000000009</v>
      </c>
      <c r="F646" s="45">
        <f t="shared" si="109"/>
        <v>13.887708999405687</v>
      </c>
    </row>
    <row r="647" spans="1:6" ht="22.8" x14ac:dyDescent="0.25">
      <c r="A647" s="251" t="s">
        <v>1244</v>
      </c>
      <c r="B647" s="64" t="s">
        <v>1245</v>
      </c>
      <c r="C647" s="252" t="s">
        <v>1244</v>
      </c>
      <c r="D647" s="60">
        <f>IF(D426-D427+D641-D642&gt;=0,D426-D427+D641-D642,0)</f>
        <v>8231.9</v>
      </c>
      <c r="E647" s="60">
        <f>IF(E426-E427+E641-E642&gt;=0,E426-E427+E641-E642,0)</f>
        <v>0</v>
      </c>
      <c r="F647" s="45">
        <f t="shared" si="109"/>
        <v>0</v>
      </c>
    </row>
    <row r="648" spans="1:6" ht="22.8" x14ac:dyDescent="0.25">
      <c r="A648" s="251" t="s">
        <v>1246</v>
      </c>
      <c r="B648" s="64" t="s">
        <v>1247</v>
      </c>
      <c r="C648" s="252" t="s">
        <v>1246</v>
      </c>
      <c r="D648" s="60">
        <f>IF(D427-D426+D642-D641&gt;=0,D427-D426+D642-D641,0)</f>
        <v>0</v>
      </c>
      <c r="E648" s="60">
        <f>IF(E427-E426+E642-E641&gt;=0,E427-E426+E642-E641,0)</f>
        <v>5368.99</v>
      </c>
      <c r="F648" s="45" t="str">
        <f t="shared" si="109"/>
        <v>-</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3562.9899999999961</v>
      </c>
      <c r="E650" s="60">
        <f t="shared" si="166"/>
        <v>7007.0300000000007</v>
      </c>
      <c r="F650" s="45">
        <f t="shared" si="109"/>
        <v>196.66151182012882</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80" t="s">
        <v>1254</v>
      </c>
      <c r="B652" s="381"/>
      <c r="C652" s="171"/>
      <c r="D652" s="43"/>
      <c r="E652" s="43"/>
      <c r="F652" s="44"/>
    </row>
    <row r="653" spans="1:6" ht="12.75" customHeight="1" x14ac:dyDescent="0.25">
      <c r="A653" s="63">
        <v>11</v>
      </c>
      <c r="B653" s="64" t="s">
        <v>1255</v>
      </c>
      <c r="C653" s="247" t="s">
        <v>1256</v>
      </c>
      <c r="D653" s="194">
        <v>8071.55</v>
      </c>
      <c r="E653" s="194">
        <v>0</v>
      </c>
      <c r="F653" s="45">
        <f t="shared" ref="F653:F740" si="167">IF(D653&lt;&gt;0,IF(E653/D653&gt;=100,"&gt;&gt;100",E653/D653*100),"-")</f>
        <v>0</v>
      </c>
    </row>
    <row r="654" spans="1:6" ht="12.75" customHeight="1" x14ac:dyDescent="0.25">
      <c r="A654" s="63" t="s">
        <v>1257</v>
      </c>
      <c r="B654" s="64" t="s">
        <v>1258</v>
      </c>
      <c r="C654" s="247" t="s">
        <v>1257</v>
      </c>
      <c r="D654" s="194">
        <v>32218.17</v>
      </c>
      <c r="E654" s="194">
        <v>0</v>
      </c>
      <c r="F654" s="45">
        <f t="shared" si="167"/>
        <v>0</v>
      </c>
    </row>
    <row r="655" spans="1:6" ht="12.75" customHeight="1" x14ac:dyDescent="0.25">
      <c r="A655" s="63" t="s">
        <v>1259</v>
      </c>
      <c r="B655" s="64" t="s">
        <v>1260</v>
      </c>
      <c r="C655" s="247" t="s">
        <v>1259</v>
      </c>
      <c r="D655" s="194">
        <v>32495.34</v>
      </c>
      <c r="E655" s="194">
        <v>0</v>
      </c>
      <c r="F655" s="45">
        <f t="shared" si="167"/>
        <v>0</v>
      </c>
    </row>
    <row r="656" spans="1:6" ht="22.8" x14ac:dyDescent="0.25">
      <c r="A656" s="63">
        <v>11</v>
      </c>
      <c r="B656" s="64" t="s">
        <v>1261</v>
      </c>
      <c r="C656" s="247" t="s">
        <v>1262</v>
      </c>
      <c r="D656" s="60">
        <f t="shared" ref="D656:E656" si="168">+D653+D654-D655</f>
        <v>7794.380000000001</v>
      </c>
      <c r="E656" s="60">
        <f t="shared" si="168"/>
        <v>0</v>
      </c>
      <c r="F656" s="45">
        <f t="shared" si="167"/>
        <v>0</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6</v>
      </c>
      <c r="E658" s="253">
        <v>5</v>
      </c>
      <c r="F658" s="45">
        <f t="shared" si="167"/>
        <v>83.333333333333343</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6</v>
      </c>
      <c r="E660" s="253">
        <v>5</v>
      </c>
      <c r="F660" s="45">
        <f t="shared" si="167"/>
        <v>83.333333333333343</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3720</v>
      </c>
      <c r="E705" s="192">
        <v>0</v>
      </c>
      <c r="F705" s="71">
        <f t="shared" si="167"/>
        <v>0</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1021.77</v>
      </c>
      <c r="E734" s="192">
        <v>985.18</v>
      </c>
      <c r="F734" s="71">
        <f t="shared" si="167"/>
        <v>96.41895925697564</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6" t="s">
        <v>1948</v>
      </c>
      <c r="B1010" s="377"/>
      <c r="C1010" s="48"/>
      <c r="D1010" s="53"/>
      <c r="E1010" s="53"/>
      <c r="F1010" s="54"/>
    </row>
    <row r="1011" spans="1:6" ht="39" customHeight="1" x14ac:dyDescent="0.25">
      <c r="A1011" s="152" t="s">
        <v>1949</v>
      </c>
      <c r="B1011" s="148" t="s">
        <v>8</v>
      </c>
      <c r="C1011" s="172" t="s">
        <v>9</v>
      </c>
      <c r="D1011" s="47" t="s">
        <v>1950</v>
      </c>
      <c r="E1011" s="49">
        <v>0</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4"/>
      <c r="E1021" s="375"/>
      <c r="F1021" s="51"/>
    </row>
    <row r="1022" spans="1:6" ht="15" customHeight="1" x14ac:dyDescent="0.25">
      <c r="A1022" s="140"/>
      <c r="B1022" s="163"/>
      <c r="C1022" s="173"/>
      <c r="D1022" s="374"/>
      <c r="E1022" s="37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0" width="14.44140625" style="67" customWidth="1"/>
    <col min="31"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2000</v>
      </c>
      <c r="E3" s="308" t="s">
        <v>2001</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c r="C1" s="268" t="s">
        <v>2</v>
      </c>
      <c r="D1" s="325"/>
      <c r="E1" s="268" t="s">
        <v>4</v>
      </c>
      <c r="F1" s="326"/>
    </row>
    <row r="2" spans="1:25" ht="50.1" customHeight="1" x14ac:dyDescent="0.25">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5">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2488</v>
      </c>
      <c r="C5" s="138" t="s">
        <v>2489</v>
      </c>
      <c r="D5" s="198"/>
      <c r="E5" s="31"/>
      <c r="F5" s="31"/>
      <c r="G5" s="31"/>
      <c r="H5" s="31"/>
      <c r="I5" s="31"/>
      <c r="J5" s="31"/>
      <c r="K5" s="31"/>
      <c r="L5" s="31"/>
      <c r="M5" s="31"/>
      <c r="N5" s="31"/>
      <c r="O5" s="31"/>
      <c r="P5" s="31"/>
      <c r="Q5" s="31"/>
      <c r="R5" s="31"/>
      <c r="S5" s="31"/>
      <c r="T5" s="31"/>
      <c r="U5" s="31"/>
    </row>
    <row r="6" spans="1:24" ht="24" x14ac:dyDescent="0.25">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5">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5">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5">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3.2" x14ac:dyDescent="0.25">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5">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5">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5">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13.2" x14ac:dyDescent="0.25">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5">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5">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3.2" x14ac:dyDescent="0.25">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5">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5">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5">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5">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5">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5">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5">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5">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5">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182"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4" t="s">
        <v>2133</v>
      </c>
      <c r="B1" s="392"/>
      <c r="C1" s="392"/>
      <c r="D1" s="392"/>
      <c r="E1" s="51" t="s">
        <v>2134</v>
      </c>
      <c r="F1" s="51"/>
      <c r="G1" s="51"/>
      <c r="H1" s="51"/>
      <c r="I1" s="51"/>
      <c r="J1" s="51"/>
      <c r="K1" s="51"/>
      <c r="L1" s="51"/>
      <c r="M1" s="51"/>
      <c r="N1" s="51"/>
      <c r="O1" s="51"/>
      <c r="P1" s="51"/>
    </row>
    <row r="2" spans="1:17" ht="37.5" customHeight="1" x14ac:dyDescent="0.25">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5">
      <c r="A3" s="97" t="s">
        <v>2143</v>
      </c>
      <c r="B3" s="98" t="s">
        <v>2144</v>
      </c>
      <c r="C3" s="99" t="s">
        <v>2145</v>
      </c>
      <c r="D3" s="95"/>
      <c r="E3" s="96">
        <f>E4+E14+E23+E298+E341+E344+E346</f>
        <v>0</v>
      </c>
      <c r="F3" s="96">
        <f>F4+F14+F23+F298+F341+F344+F346</f>
        <v>2</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53898</v>
      </c>
      <c r="P3" s="51"/>
    </row>
    <row r="4" spans="1:17" ht="19.5" customHeight="1" x14ac:dyDescent="0.25">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5" t="s">
        <v>2167</v>
      </c>
      <c r="B23" s="396"/>
      <c r="C23" s="397"/>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2486</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cp:lastModifiedBy>
  <cp:lastPrinted>2026-04-01T08:04:43Z</cp:lastPrinted>
  <dcterms:created xsi:type="dcterms:W3CDTF">2022-04-01T05:14:30Z</dcterms:created>
  <dcterms:modified xsi:type="dcterms:W3CDTF">2026-04-20T07:01:52Z</dcterms:modified>
</cp:coreProperties>
</file>